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938" activeTab="2"/>
  </bookViews>
  <sheets>
    <sheet name="Biểu 01" sheetId="134" r:id="rId1"/>
    <sheet name="Biểu 02" sheetId="206" r:id="rId2"/>
    <sheet name="Biểu 03" sheetId="129" r:id="rId3"/>
    <sheet name="Biểu 04" sheetId="90" r:id="rId4"/>
    <sheet name="H07-DMDA" sheetId="130" r:id="rId5"/>
  </sheets>
  <definedNames>
    <definedName name="_xlnm._FilterDatabase" localSheetId="4" hidden="1">'H07-DMDA'!#REF!</definedName>
    <definedName name="_xlnm.Print_Titles" localSheetId="0">'Biểu 01'!$A:$C</definedName>
    <definedName name="_xlnm.Print_Titles" localSheetId="1">'Biểu 02'!$A:$C</definedName>
    <definedName name="_xlnm.Print_Titles" localSheetId="2">'Biểu 03'!$A:$C</definedName>
    <definedName name="_xlnm.Print_Titles" localSheetId="3">'Biểu 04'!$A:$C,'Biểu 04'!$7:$8</definedName>
    <definedName name="_xlnm.Print_Titles" localSheetId="4">'H07-DMDA'!#REF!</definedName>
    <definedName name="_xlnm.Print_Titles">#N/A</definedName>
  </definedNames>
  <calcPr calcId="152511" fullCalcOnLoad="1"/>
</workbook>
</file>

<file path=xl/calcChain.xml><?xml version="1.0" encoding="utf-8"?>
<calcChain xmlns="http://schemas.openxmlformats.org/spreadsheetml/2006/main">
  <c r="F317" i="130" l="1"/>
  <c r="D317" i="130"/>
  <c r="D316" i="130"/>
  <c r="J316" i="130"/>
  <c r="I316" i="130"/>
  <c r="H316" i="130"/>
  <c r="G316" i="130"/>
  <c r="E316" i="130"/>
  <c r="F315" i="130"/>
  <c r="D315" i="130"/>
  <c r="F314" i="130"/>
  <c r="D314" i="130"/>
  <c r="D312" i="130"/>
  <c r="F313" i="130"/>
  <c r="D313" i="130"/>
  <c r="J312" i="130"/>
  <c r="I312" i="130"/>
  <c r="H312" i="130"/>
  <c r="G312" i="130"/>
  <c r="F312" i="130"/>
  <c r="E312" i="130"/>
  <c r="F311" i="130"/>
  <c r="F310" i="130"/>
  <c r="D311" i="130"/>
  <c r="D310" i="130"/>
  <c r="J310" i="130"/>
  <c r="I310" i="130"/>
  <c r="H310" i="130"/>
  <c r="G310" i="130"/>
  <c r="E310" i="130"/>
  <c r="F309" i="130"/>
  <c r="D309" i="130"/>
  <c r="F308" i="130"/>
  <c r="D308" i="130"/>
  <c r="F307" i="130"/>
  <c r="D307" i="130"/>
  <c r="J306" i="130"/>
  <c r="I306" i="130"/>
  <c r="H306" i="130"/>
  <c r="G306" i="130"/>
  <c r="E306" i="130"/>
  <c r="F305" i="130"/>
  <c r="F304" i="130"/>
  <c r="J304" i="130"/>
  <c r="I304" i="130"/>
  <c r="H304" i="130"/>
  <c r="G304" i="130"/>
  <c r="E304" i="130"/>
  <c r="F303" i="130"/>
  <c r="D303" i="130"/>
  <c r="D302" i="130"/>
  <c r="J302" i="130"/>
  <c r="I302" i="130"/>
  <c r="H302" i="130"/>
  <c r="G302" i="130"/>
  <c r="E302" i="130"/>
  <c r="F301" i="130"/>
  <c r="J300" i="130"/>
  <c r="I300" i="130"/>
  <c r="H300" i="130"/>
  <c r="G300" i="130"/>
  <c r="E300" i="130"/>
  <c r="F299" i="130"/>
  <c r="D299" i="130"/>
  <c r="F298" i="130"/>
  <c r="D298" i="130"/>
  <c r="F297" i="130"/>
  <c r="D297" i="130"/>
  <c r="F296" i="130"/>
  <c r="D296" i="130"/>
  <c r="F295" i="130"/>
  <c r="D295" i="130"/>
  <c r="F294" i="130"/>
  <c r="D294" i="130"/>
  <c r="F293" i="130"/>
  <c r="D293" i="130"/>
  <c r="F292" i="130"/>
  <c r="D292" i="130"/>
  <c r="F291" i="130"/>
  <c r="D291" i="130"/>
  <c r="F290" i="130"/>
  <c r="D290" i="130"/>
  <c r="F289" i="130"/>
  <c r="D289" i="130"/>
  <c r="F288" i="130"/>
  <c r="D288" i="130"/>
  <c r="F287" i="130"/>
  <c r="D287" i="130"/>
  <c r="F286" i="130"/>
  <c r="D286" i="130"/>
  <c r="F285" i="130"/>
  <c r="D285" i="130"/>
  <c r="F284" i="130"/>
  <c r="D284" i="130"/>
  <c r="F283" i="130"/>
  <c r="D283" i="130"/>
  <c r="F282" i="130"/>
  <c r="D282" i="130"/>
  <c r="F281" i="130"/>
  <c r="D281" i="130"/>
  <c r="F280" i="130"/>
  <c r="D280" i="130"/>
  <c r="F279" i="130"/>
  <c r="D279" i="130"/>
  <c r="F278" i="130"/>
  <c r="D278" i="130"/>
  <c r="F277" i="130"/>
  <c r="D277" i="130"/>
  <c r="F276" i="130"/>
  <c r="D276" i="130"/>
  <c r="F275" i="130"/>
  <c r="D275" i="130"/>
  <c r="F274" i="130"/>
  <c r="D274" i="130"/>
  <c r="F273" i="130"/>
  <c r="D273" i="130"/>
  <c r="F272" i="130"/>
  <c r="D272" i="130"/>
  <c r="F271" i="130"/>
  <c r="D271" i="130"/>
  <c r="F270" i="130"/>
  <c r="D270" i="130"/>
  <c r="F269" i="130"/>
  <c r="D269" i="130"/>
  <c r="F268" i="130"/>
  <c r="D268" i="130"/>
  <c r="F267" i="130"/>
  <c r="D267" i="130"/>
  <c r="F266" i="130"/>
  <c r="D266" i="130"/>
  <c r="F265" i="130"/>
  <c r="D265" i="130"/>
  <c r="F264" i="130"/>
  <c r="D264" i="130"/>
  <c r="F263" i="130"/>
  <c r="D263" i="130"/>
  <c r="F262" i="130"/>
  <c r="D262" i="130"/>
  <c r="F261" i="130"/>
  <c r="D261" i="130"/>
  <c r="F260" i="130"/>
  <c r="D260" i="130"/>
  <c r="F259" i="130"/>
  <c r="D259" i="130"/>
  <c r="F258" i="130"/>
  <c r="D258" i="130"/>
  <c r="F257" i="130"/>
  <c r="D257" i="130"/>
  <c r="F256" i="130"/>
  <c r="D256" i="130"/>
  <c r="F255" i="130"/>
  <c r="D255" i="130"/>
  <c r="F254" i="130"/>
  <c r="D254" i="130"/>
  <c r="F253" i="130"/>
  <c r="D253" i="130"/>
  <c r="J252" i="130"/>
  <c r="I252" i="130"/>
  <c r="H252" i="130"/>
  <c r="G252" i="130"/>
  <c r="E252" i="130"/>
  <c r="F251" i="130"/>
  <c r="D251" i="130"/>
  <c r="F250" i="130"/>
  <c r="D250" i="130"/>
  <c r="F249" i="130"/>
  <c r="D249" i="130"/>
  <c r="F248" i="130"/>
  <c r="D248" i="130"/>
  <c r="F247" i="130"/>
  <c r="J246" i="130"/>
  <c r="I246" i="130"/>
  <c r="H246" i="130"/>
  <c r="G246" i="130"/>
  <c r="E246" i="130"/>
  <c r="F245" i="130"/>
  <c r="D245" i="130"/>
  <c r="D244" i="130"/>
  <c r="J244" i="130"/>
  <c r="I244" i="130"/>
  <c r="H244" i="130"/>
  <c r="G244" i="130"/>
  <c r="E244" i="130"/>
  <c r="F243" i="130"/>
  <c r="D243" i="130"/>
  <c r="F242" i="130"/>
  <c r="D242" i="130"/>
  <c r="D240" i="130"/>
  <c r="F241" i="130"/>
  <c r="D241" i="130"/>
  <c r="J240" i="130"/>
  <c r="I240" i="130"/>
  <c r="H240" i="130"/>
  <c r="G240" i="130"/>
  <c r="E240" i="130"/>
  <c r="F239" i="130"/>
  <c r="D239" i="130"/>
  <c r="F238" i="130"/>
  <c r="D238" i="130"/>
  <c r="F237" i="130"/>
  <c r="D237" i="130"/>
  <c r="F236" i="130"/>
  <c r="D236" i="130"/>
  <c r="F235" i="130"/>
  <c r="D235" i="130"/>
  <c r="F234" i="130"/>
  <c r="D234" i="130"/>
  <c r="F233" i="130"/>
  <c r="D233" i="130"/>
  <c r="F232" i="130"/>
  <c r="D232" i="130"/>
  <c r="F231" i="130"/>
  <c r="D231" i="130"/>
  <c r="F230" i="130"/>
  <c r="D230" i="130"/>
  <c r="F229" i="130"/>
  <c r="D229" i="130"/>
  <c r="F228" i="130"/>
  <c r="D228" i="130"/>
  <c r="F227" i="130"/>
  <c r="D227" i="130"/>
  <c r="F226" i="130"/>
  <c r="D226" i="130"/>
  <c r="F225" i="130"/>
  <c r="D225" i="130"/>
  <c r="J224" i="130"/>
  <c r="I224" i="130"/>
  <c r="H224" i="130"/>
  <c r="H201" i="130"/>
  <c r="G224" i="130"/>
  <c r="E224" i="130"/>
  <c r="F223" i="130"/>
  <c r="D223" i="130"/>
  <c r="F222" i="130"/>
  <c r="F221" i="130"/>
  <c r="J221" i="130"/>
  <c r="I221" i="130"/>
  <c r="H221" i="130"/>
  <c r="G221" i="130"/>
  <c r="E221" i="130"/>
  <c r="F220" i="130"/>
  <c r="D220" i="130"/>
  <c r="F219" i="130"/>
  <c r="D219" i="130"/>
  <c r="F218" i="130"/>
  <c r="D218" i="130"/>
  <c r="F217" i="130"/>
  <c r="D217" i="130"/>
  <c r="F216" i="130"/>
  <c r="D216" i="130"/>
  <c r="F215" i="130"/>
  <c r="D215" i="130"/>
  <c r="F214" i="130"/>
  <c r="D214" i="130"/>
  <c r="F213" i="130"/>
  <c r="D213" i="130"/>
  <c r="F212" i="130"/>
  <c r="D212" i="130"/>
  <c r="F211" i="130"/>
  <c r="D211" i="130"/>
  <c r="J210" i="130"/>
  <c r="I210" i="130"/>
  <c r="H210" i="130"/>
  <c r="G210" i="130"/>
  <c r="E210" i="130"/>
  <c r="F209" i="130"/>
  <c r="D209" i="130"/>
  <c r="F208" i="130"/>
  <c r="D208" i="130"/>
  <c r="D206" i="130"/>
  <c r="F207" i="130"/>
  <c r="J206" i="130"/>
  <c r="J201" i="130"/>
  <c r="J176" i="130"/>
  <c r="I206" i="130"/>
  <c r="I201" i="130"/>
  <c r="I176" i="130"/>
  <c r="I132" i="130"/>
  <c r="H206" i="130"/>
  <c r="G206" i="130"/>
  <c r="E206" i="130"/>
  <c r="F205" i="130"/>
  <c r="D205" i="130"/>
  <c r="F204" i="130"/>
  <c r="D204" i="130"/>
  <c r="F203" i="130"/>
  <c r="D203" i="130"/>
  <c r="D202" i="130"/>
  <c r="J202" i="130"/>
  <c r="I202" i="130"/>
  <c r="H202" i="130"/>
  <c r="G202" i="130"/>
  <c r="G201" i="130"/>
  <c r="E202" i="130"/>
  <c r="F200" i="130"/>
  <c r="D200" i="130"/>
  <c r="F199" i="130"/>
  <c r="D199" i="130"/>
  <c r="F198" i="130"/>
  <c r="D198" i="130"/>
  <c r="D197" i="130"/>
  <c r="J197" i="130"/>
  <c r="I197" i="130"/>
  <c r="H197" i="130"/>
  <c r="G197" i="130"/>
  <c r="G176" i="130"/>
  <c r="E197" i="130"/>
  <c r="F196" i="130"/>
  <c r="D196" i="130"/>
  <c r="F195" i="130"/>
  <c r="D195" i="130"/>
  <c r="F194" i="130"/>
  <c r="D194" i="130"/>
  <c r="F193" i="130"/>
  <c r="D193" i="130"/>
  <c r="F192" i="130"/>
  <c r="D192" i="130"/>
  <c r="F191" i="130"/>
  <c r="D191" i="130"/>
  <c r="F190" i="130"/>
  <c r="D190" i="130"/>
  <c r="F189" i="130"/>
  <c r="D189" i="130"/>
  <c r="F188" i="130"/>
  <c r="D188" i="130"/>
  <c r="F187" i="130"/>
  <c r="D187" i="130"/>
  <c r="F186" i="130"/>
  <c r="D186" i="130"/>
  <c r="F185" i="130"/>
  <c r="D185" i="130"/>
  <c r="F184" i="130"/>
  <c r="D184" i="130"/>
  <c r="F183" i="130"/>
  <c r="D183" i="130"/>
  <c r="F182" i="130"/>
  <c r="D182" i="130"/>
  <c r="F181" i="130"/>
  <c r="D181" i="130"/>
  <c r="F180" i="130"/>
  <c r="D180" i="130"/>
  <c r="F179" i="130"/>
  <c r="D179" i="130"/>
  <c r="F178" i="130"/>
  <c r="D178" i="130"/>
  <c r="D177" i="130"/>
  <c r="J177" i="130"/>
  <c r="I177" i="130"/>
  <c r="H177" i="130"/>
  <c r="H176" i="130"/>
  <c r="G177" i="130"/>
  <c r="F177" i="130"/>
  <c r="E177" i="130"/>
  <c r="F175" i="130"/>
  <c r="D175" i="130"/>
  <c r="F174" i="130"/>
  <c r="D174" i="130"/>
  <c r="F173" i="130"/>
  <c r="D173" i="130"/>
  <c r="F172" i="130"/>
  <c r="D172" i="130"/>
  <c r="F171" i="130"/>
  <c r="D171" i="130"/>
  <c r="F170" i="130"/>
  <c r="D170" i="130"/>
  <c r="D169" i="130"/>
  <c r="J169" i="130"/>
  <c r="I169" i="130"/>
  <c r="H169" i="130"/>
  <c r="G169" i="130"/>
  <c r="E169" i="130"/>
  <c r="F168" i="130"/>
  <c r="D168" i="130"/>
  <c r="F167" i="130"/>
  <c r="D167" i="130"/>
  <c r="F166" i="130"/>
  <c r="D166" i="130"/>
  <c r="F165" i="130"/>
  <c r="D165" i="130"/>
  <c r="F164" i="130"/>
  <c r="D164" i="130"/>
  <c r="F163" i="130"/>
  <c r="D163" i="130"/>
  <c r="F162" i="130"/>
  <c r="D162" i="130"/>
  <c r="F161" i="130"/>
  <c r="D161" i="130"/>
  <c r="F160" i="130"/>
  <c r="D160" i="130"/>
  <c r="F159" i="130"/>
  <c r="D159" i="130"/>
  <c r="F158" i="130"/>
  <c r="D158" i="130"/>
  <c r="F157" i="130"/>
  <c r="D157" i="130"/>
  <c r="F156" i="130"/>
  <c r="D156" i="130"/>
  <c r="F155" i="130"/>
  <c r="D155" i="130"/>
  <c r="D154" i="130"/>
  <c r="J154" i="130"/>
  <c r="I154" i="130"/>
  <c r="H154" i="130"/>
  <c r="G154" i="130"/>
  <c r="E154" i="130"/>
  <c r="F153" i="130"/>
  <c r="D153" i="130"/>
  <c r="F152" i="130"/>
  <c r="D152" i="130"/>
  <c r="F151" i="130"/>
  <c r="D151" i="130"/>
  <c r="F150" i="130"/>
  <c r="D150" i="130"/>
  <c r="F149" i="130"/>
  <c r="D149" i="130"/>
  <c r="F148" i="130"/>
  <c r="D148" i="130"/>
  <c r="F147" i="130"/>
  <c r="D147" i="130"/>
  <c r="F146" i="130"/>
  <c r="D146" i="130"/>
  <c r="F145" i="130"/>
  <c r="D145" i="130"/>
  <c r="F144" i="130"/>
  <c r="D144" i="130"/>
  <c r="F143" i="130"/>
  <c r="D143" i="130"/>
  <c r="F142" i="130"/>
  <c r="D142" i="130"/>
  <c r="F141" i="130"/>
  <c r="D141" i="130"/>
  <c r="D139" i="130"/>
  <c r="F140" i="130"/>
  <c r="D140" i="130"/>
  <c r="J139" i="130"/>
  <c r="J133" i="130"/>
  <c r="J132" i="130"/>
  <c r="J318" i="130"/>
  <c r="I139" i="130"/>
  <c r="H139" i="130"/>
  <c r="G139" i="130"/>
  <c r="G133" i="130"/>
  <c r="F139" i="130"/>
  <c r="E139" i="130"/>
  <c r="F138" i="130"/>
  <c r="D138" i="130"/>
  <c r="F137" i="130"/>
  <c r="D137" i="130"/>
  <c r="F136" i="130"/>
  <c r="D136" i="130"/>
  <c r="F135" i="130"/>
  <c r="D135" i="130"/>
  <c r="J134" i="130"/>
  <c r="I134" i="130"/>
  <c r="I133" i="130"/>
  <c r="H134" i="130"/>
  <c r="H133" i="130"/>
  <c r="G134" i="130"/>
  <c r="E134" i="130"/>
  <c r="E133" i="130"/>
  <c r="F131" i="130"/>
  <c r="J130" i="130"/>
  <c r="I130" i="130"/>
  <c r="H130" i="130"/>
  <c r="G130" i="130"/>
  <c r="E130" i="130"/>
  <c r="F129" i="130"/>
  <c r="D129" i="130"/>
  <c r="F128" i="130"/>
  <c r="D128" i="130"/>
  <c r="F127" i="130"/>
  <c r="D127" i="130"/>
  <c r="F126" i="130"/>
  <c r="D126" i="130"/>
  <c r="F125" i="130"/>
  <c r="D125" i="130"/>
  <c r="D122" i="130"/>
  <c r="F124" i="130"/>
  <c r="D124" i="130"/>
  <c r="F123" i="130"/>
  <c r="D123" i="130"/>
  <c r="J122" i="130"/>
  <c r="I122" i="130"/>
  <c r="H122" i="130"/>
  <c r="G122" i="130"/>
  <c r="E122" i="130"/>
  <c r="F121" i="130"/>
  <c r="D121" i="130"/>
  <c r="F120" i="130"/>
  <c r="D120" i="130"/>
  <c r="F119" i="130"/>
  <c r="D119" i="130"/>
  <c r="D118" i="130"/>
  <c r="J118" i="130"/>
  <c r="I118" i="130"/>
  <c r="H118" i="130"/>
  <c r="G118" i="130"/>
  <c r="E118" i="130"/>
  <c r="F117" i="130"/>
  <c r="D117" i="130"/>
  <c r="D115" i="130"/>
  <c r="F116" i="130"/>
  <c r="D116" i="130"/>
  <c r="J115" i="130"/>
  <c r="I115" i="130"/>
  <c r="H115" i="130"/>
  <c r="G115" i="130"/>
  <c r="E115" i="130"/>
  <c r="F114" i="130"/>
  <c r="D114" i="130"/>
  <c r="F113" i="130"/>
  <c r="D113" i="130"/>
  <c r="F112" i="130"/>
  <c r="D112" i="130"/>
  <c r="F111" i="130"/>
  <c r="D111" i="130"/>
  <c r="D110" i="130"/>
  <c r="J110" i="130"/>
  <c r="I110" i="130"/>
  <c r="H110" i="130"/>
  <c r="G110" i="130"/>
  <c r="E110" i="130"/>
  <c r="F109" i="130"/>
  <c r="D109" i="130"/>
  <c r="F108" i="130"/>
  <c r="D108" i="130"/>
  <c r="F107" i="130"/>
  <c r="D107" i="130"/>
  <c r="F106" i="130"/>
  <c r="D106" i="130"/>
  <c r="F105" i="130"/>
  <c r="D105" i="130"/>
  <c r="F104" i="130"/>
  <c r="D104" i="130"/>
  <c r="F103" i="130"/>
  <c r="D103" i="130"/>
  <c r="F102" i="130"/>
  <c r="D102" i="130"/>
  <c r="F101" i="130"/>
  <c r="D101" i="130"/>
  <c r="F100" i="130"/>
  <c r="D100" i="130"/>
  <c r="F99" i="130"/>
  <c r="D99" i="130"/>
  <c r="F98" i="130"/>
  <c r="D98" i="130"/>
  <c r="F97" i="130"/>
  <c r="D97" i="130"/>
  <c r="F96" i="130"/>
  <c r="D96" i="130"/>
  <c r="F95" i="130"/>
  <c r="D95" i="130"/>
  <c r="F94" i="130"/>
  <c r="D94" i="130"/>
  <c r="F93" i="130"/>
  <c r="D93" i="130"/>
  <c r="F92" i="130"/>
  <c r="D92" i="130"/>
  <c r="F91" i="130"/>
  <c r="D91" i="130"/>
  <c r="F90" i="130"/>
  <c r="D90" i="130"/>
  <c r="F89" i="130"/>
  <c r="D89" i="130"/>
  <c r="F88" i="130"/>
  <c r="D88" i="130"/>
  <c r="F87" i="130"/>
  <c r="D87" i="130"/>
  <c r="F86" i="130"/>
  <c r="D86" i="130"/>
  <c r="F85" i="130"/>
  <c r="D85" i="130"/>
  <c r="F84" i="130"/>
  <c r="D84" i="130"/>
  <c r="F83" i="130"/>
  <c r="D83" i="130"/>
  <c r="F82" i="130"/>
  <c r="D82" i="130"/>
  <c r="F81" i="130"/>
  <c r="D81" i="130"/>
  <c r="F80" i="130"/>
  <c r="D80" i="130"/>
  <c r="F79" i="130"/>
  <c r="D79" i="130"/>
  <c r="F78" i="130"/>
  <c r="D78" i="130"/>
  <c r="F77" i="130"/>
  <c r="D77" i="130"/>
  <c r="F76" i="130"/>
  <c r="D76" i="130"/>
  <c r="F75" i="130"/>
  <c r="D75" i="130"/>
  <c r="F74" i="130"/>
  <c r="D74" i="130"/>
  <c r="F73" i="130"/>
  <c r="D73" i="130"/>
  <c r="F72" i="130"/>
  <c r="D72" i="130"/>
  <c r="F71" i="130"/>
  <c r="D71" i="130"/>
  <c r="F70" i="130"/>
  <c r="D70" i="130"/>
  <c r="F69" i="130"/>
  <c r="D69" i="130"/>
  <c r="F68" i="130"/>
  <c r="D68" i="130"/>
  <c r="F67" i="130"/>
  <c r="D67" i="130"/>
  <c r="F66" i="130"/>
  <c r="D66" i="130"/>
  <c r="F65" i="130"/>
  <c r="D65" i="130"/>
  <c r="J64" i="130"/>
  <c r="I64" i="130"/>
  <c r="H64" i="130"/>
  <c r="G64" i="130"/>
  <c r="E64" i="130"/>
  <c r="F63" i="130"/>
  <c r="D63" i="130"/>
  <c r="F62" i="130"/>
  <c r="D62" i="130"/>
  <c r="F61" i="130"/>
  <c r="D61" i="130"/>
  <c r="F60" i="130"/>
  <c r="D60" i="130"/>
  <c r="F59" i="130"/>
  <c r="D59" i="130"/>
  <c r="J58" i="130"/>
  <c r="I58" i="130"/>
  <c r="H58" i="130"/>
  <c r="G58" i="130"/>
  <c r="E58" i="130"/>
  <c r="F57" i="130"/>
  <c r="D57" i="130"/>
  <c r="F56" i="130"/>
  <c r="F55" i="130"/>
  <c r="D56" i="130"/>
  <c r="D55" i="130"/>
  <c r="J55" i="130"/>
  <c r="I55" i="130"/>
  <c r="H55" i="130"/>
  <c r="G55" i="130"/>
  <c r="E55" i="130"/>
  <c r="F54" i="130"/>
  <c r="D54" i="130"/>
  <c r="F53" i="130"/>
  <c r="D53" i="130"/>
  <c r="F52" i="130"/>
  <c r="F51" i="130"/>
  <c r="D52" i="130"/>
  <c r="J51" i="130"/>
  <c r="I51" i="130"/>
  <c r="H51" i="130"/>
  <c r="G51" i="130"/>
  <c r="E51" i="130"/>
  <c r="F50" i="130"/>
  <c r="D50" i="130"/>
  <c r="F49" i="130"/>
  <c r="D49" i="130"/>
  <c r="F48" i="130"/>
  <c r="D48" i="130"/>
  <c r="F47" i="130"/>
  <c r="D47" i="130"/>
  <c r="F46" i="130"/>
  <c r="D46" i="130"/>
  <c r="F45" i="130"/>
  <c r="D45" i="130"/>
  <c r="F44" i="130"/>
  <c r="D44" i="130"/>
  <c r="F43" i="130"/>
  <c r="D43" i="130"/>
  <c r="F42" i="130"/>
  <c r="D42" i="130"/>
  <c r="F41" i="130"/>
  <c r="D41" i="130"/>
  <c r="F40" i="130"/>
  <c r="D40" i="130"/>
  <c r="F39" i="130"/>
  <c r="D39" i="130"/>
  <c r="F38" i="130"/>
  <c r="D38" i="130"/>
  <c r="F37" i="130"/>
  <c r="D37" i="130"/>
  <c r="F36" i="130"/>
  <c r="D36" i="130"/>
  <c r="F35" i="130"/>
  <c r="D35" i="130"/>
  <c r="F34" i="130"/>
  <c r="D34" i="130"/>
  <c r="F33" i="130"/>
  <c r="D33" i="130"/>
  <c r="F32" i="130"/>
  <c r="D32" i="130"/>
  <c r="F31" i="130"/>
  <c r="D31" i="130"/>
  <c r="F30" i="130"/>
  <c r="D30" i="130"/>
  <c r="J29" i="130"/>
  <c r="I29" i="130"/>
  <c r="H29" i="130"/>
  <c r="G29" i="130"/>
  <c r="E29" i="130"/>
  <c r="F28" i="130"/>
  <c r="D28" i="130"/>
  <c r="F27" i="130"/>
  <c r="F26" i="130"/>
  <c r="D27" i="130"/>
  <c r="D26" i="130"/>
  <c r="J26" i="130"/>
  <c r="I26" i="130"/>
  <c r="H26" i="130"/>
  <c r="H18" i="130"/>
  <c r="H15" i="130"/>
  <c r="H14" i="130"/>
  <c r="G26" i="130"/>
  <c r="E26" i="130"/>
  <c r="E18" i="130"/>
  <c r="F25" i="130"/>
  <c r="D25" i="130"/>
  <c r="F24" i="130"/>
  <c r="D24" i="130"/>
  <c r="F23" i="130"/>
  <c r="D23" i="130"/>
  <c r="F22" i="130"/>
  <c r="D22" i="130"/>
  <c r="F21" i="130"/>
  <c r="F19" i="130"/>
  <c r="D21" i="130"/>
  <c r="F20" i="130"/>
  <c r="D20" i="130"/>
  <c r="J19" i="130"/>
  <c r="J18" i="130"/>
  <c r="J15" i="130"/>
  <c r="J14" i="130"/>
  <c r="I19" i="130"/>
  <c r="I18" i="130"/>
  <c r="I15" i="130"/>
  <c r="I14" i="130"/>
  <c r="H19" i="130"/>
  <c r="G19" i="130"/>
  <c r="G18" i="130"/>
  <c r="G15" i="130"/>
  <c r="G14" i="130"/>
  <c r="E19" i="130"/>
  <c r="F17" i="130"/>
  <c r="D17" i="130"/>
  <c r="D16" i="130"/>
  <c r="J16" i="130"/>
  <c r="I16" i="130"/>
  <c r="H16" i="130"/>
  <c r="G16" i="130"/>
  <c r="F16" i="130"/>
  <c r="E16" i="130"/>
  <c r="E15" i="130"/>
  <c r="E14" i="130"/>
  <c r="F13" i="130"/>
  <c r="F12" i="130"/>
  <c r="D13" i="130"/>
  <c r="D12" i="130"/>
  <c r="J12" i="130"/>
  <c r="I12" i="130"/>
  <c r="H12" i="130"/>
  <c r="G12" i="130"/>
  <c r="E12" i="130"/>
  <c r="F11" i="130"/>
  <c r="D11" i="130"/>
  <c r="F10" i="130"/>
  <c r="D10" i="130"/>
  <c r="F9" i="130"/>
  <c r="D9" i="130"/>
  <c r="F8" i="130"/>
  <c r="D8" i="130"/>
  <c r="D7" i="130"/>
  <c r="D6" i="130"/>
  <c r="J7" i="130"/>
  <c r="J6" i="130"/>
  <c r="I7" i="130"/>
  <c r="I6" i="130"/>
  <c r="H7" i="130"/>
  <c r="H6" i="130"/>
  <c r="G7" i="130"/>
  <c r="G6" i="130"/>
  <c r="E7" i="130"/>
  <c r="E6" i="130"/>
  <c r="F130" i="130"/>
  <c r="D131" i="130"/>
  <c r="D130" i="130"/>
  <c r="F7" i="130"/>
  <c r="F6" i="130"/>
  <c r="F64" i="130"/>
  <c r="D207" i="130"/>
  <c r="F224" i="130"/>
  <c r="F306" i="130"/>
  <c r="D222" i="130"/>
  <c r="D221" i="130"/>
  <c r="F252" i="130"/>
  <c r="F154" i="130"/>
  <c r="F316" i="130"/>
  <c r="D19" i="130"/>
  <c r="D210" i="130"/>
  <c r="D224" i="130"/>
  <c r="D201" i="130"/>
  <c r="D176" i="130"/>
  <c r="D252" i="130"/>
  <c r="D58" i="130"/>
  <c r="D64" i="130"/>
  <c r="H132" i="130"/>
  <c r="H318" i="130"/>
  <c r="D134" i="130"/>
  <c r="D133" i="130"/>
  <c r="G132" i="130"/>
  <c r="G318" i="130"/>
  <c r="I318" i="130"/>
  <c r="D29" i="130"/>
  <c r="D51" i="130"/>
  <c r="E176" i="130"/>
  <c r="E132" i="130"/>
  <c r="E318" i="130"/>
  <c r="F29" i="130"/>
  <c r="F18" i="130"/>
  <c r="F15" i="130"/>
  <c r="F14" i="130"/>
  <c r="F58" i="130"/>
  <c r="F118" i="130"/>
  <c r="F197" i="130"/>
  <c r="E201" i="130"/>
  <c r="D306" i="130"/>
  <c r="F302" i="130"/>
  <c r="F134" i="130"/>
  <c r="F122" i="130"/>
  <c r="F110" i="130"/>
  <c r="F206" i="130"/>
  <c r="F210" i="130"/>
  <c r="F240" i="130"/>
  <c r="D247" i="130"/>
  <c r="D246" i="130"/>
  <c r="F246" i="130"/>
  <c r="F300" i="130"/>
  <c r="D301" i="130"/>
  <c r="D300" i="130"/>
  <c r="D305" i="130"/>
  <c r="D304" i="130"/>
  <c r="F202" i="130"/>
  <c r="F201" i="130"/>
  <c r="F115" i="130"/>
  <c r="F169" i="130"/>
  <c r="F244" i="130"/>
  <c r="F176" i="130"/>
  <c r="F133" i="130"/>
  <c r="F132" i="130"/>
  <c r="F318" i="130"/>
  <c r="D18" i="130"/>
  <c r="D15" i="130"/>
  <c r="D14" i="130"/>
  <c r="D132" i="130"/>
  <c r="D318" i="130"/>
</calcChain>
</file>

<file path=xl/sharedStrings.xml><?xml version="1.0" encoding="utf-8"?>
<sst xmlns="http://schemas.openxmlformats.org/spreadsheetml/2006/main" count="1599" uniqueCount="583">
  <si>
    <t>Địa điểm (đến cấp xã)</t>
  </si>
  <si>
    <t>1.1</t>
  </si>
  <si>
    <t>1.2</t>
  </si>
  <si>
    <t>1.3</t>
  </si>
  <si>
    <t>1.4</t>
  </si>
  <si>
    <t>1.5</t>
  </si>
  <si>
    <t>2.2</t>
  </si>
  <si>
    <t>2.3</t>
  </si>
  <si>
    <t>2.4</t>
  </si>
  <si>
    <t>2.5</t>
  </si>
  <si>
    <t>2.6</t>
  </si>
  <si>
    <t>Đất rừng phòng hộ</t>
  </si>
  <si>
    <t>Đất rừng đặc dụng</t>
  </si>
  <si>
    <t>Đất quốc phòng</t>
  </si>
  <si>
    <t>Đất an ninh</t>
  </si>
  <si>
    <t>Đất khu công nghiệp</t>
  </si>
  <si>
    <t>STT</t>
  </si>
  <si>
    <t>2.1</t>
  </si>
  <si>
    <t>2.7</t>
  </si>
  <si>
    <t>2.8</t>
  </si>
  <si>
    <t>Mã</t>
  </si>
  <si>
    <t>NNP</t>
  </si>
  <si>
    <t>RPH</t>
  </si>
  <si>
    <t>RDD</t>
  </si>
  <si>
    <t>PNN</t>
  </si>
  <si>
    <t>CQP</t>
  </si>
  <si>
    <t>CAN</t>
  </si>
  <si>
    <t>DHT</t>
  </si>
  <si>
    <t>Đơn vị tính: ha</t>
  </si>
  <si>
    <t>Đất nông nghiệp</t>
  </si>
  <si>
    <t>Đất phi nông nghiệp</t>
  </si>
  <si>
    <t xml:space="preserve">Phân theo đơn vị hành chính </t>
  </si>
  <si>
    <t>Đất trồng cây lâu năm</t>
  </si>
  <si>
    <t>Đất rừng sản xuất</t>
  </si>
  <si>
    <t>1.6</t>
  </si>
  <si>
    <t>1.7</t>
  </si>
  <si>
    <t>Trong đó:</t>
  </si>
  <si>
    <t>CLN</t>
  </si>
  <si>
    <t>RSX</t>
  </si>
  <si>
    <t>SKS</t>
  </si>
  <si>
    <t>2.9</t>
  </si>
  <si>
    <t>NTD</t>
  </si>
  <si>
    <t>Đất làm muối</t>
  </si>
  <si>
    <t>LMU</t>
  </si>
  <si>
    <t>1.8</t>
  </si>
  <si>
    <t>SKC</t>
  </si>
  <si>
    <t>SKX</t>
  </si>
  <si>
    <t>HNK</t>
  </si>
  <si>
    <t>Đất nông nghiệp khác</t>
  </si>
  <si>
    <t>NKH</t>
  </si>
  <si>
    <t>NNP/PNN</t>
  </si>
  <si>
    <t>CLN/PNN</t>
  </si>
  <si>
    <t>RPH/PNN</t>
  </si>
  <si>
    <t>RDD/PNN</t>
  </si>
  <si>
    <t>RSX/PNN</t>
  </si>
  <si>
    <t>(1)</t>
  </si>
  <si>
    <t>(2)</t>
  </si>
  <si>
    <t>(3)</t>
  </si>
  <si>
    <t>NTS/PNN</t>
  </si>
  <si>
    <t>LMU/PNN</t>
  </si>
  <si>
    <t>LUC/PNN</t>
  </si>
  <si>
    <t>Biểu 07/CH</t>
  </si>
  <si>
    <t>Đất chưa sử dụng</t>
  </si>
  <si>
    <t>DRA</t>
  </si>
  <si>
    <t>NTS</t>
  </si>
  <si>
    <t>HNK/PNN</t>
  </si>
  <si>
    <t>Chuyển đổi cơ cấu sử dụng đất trong nội bộ đất nông nghiệp</t>
  </si>
  <si>
    <t>Đất phi nông nghiệp khác</t>
  </si>
  <si>
    <t>PNK</t>
  </si>
  <si>
    <t>Trong đó: Đất chuyên trồng lúa nước</t>
  </si>
  <si>
    <t>LUC</t>
  </si>
  <si>
    <t>Đất trồng lúa</t>
  </si>
  <si>
    <t>LUA</t>
  </si>
  <si>
    <t>Đất khu chế xuất</t>
  </si>
  <si>
    <t>Đất bãi thải, xử lý chất thải</t>
  </si>
  <si>
    <t>CSD</t>
  </si>
  <si>
    <t xml:space="preserve">Đất nuôi trồng thuỷ sản </t>
  </si>
  <si>
    <t>Đất cụm công nghiệp</t>
  </si>
  <si>
    <t>Đất thương mại, dịch vụ</t>
  </si>
  <si>
    <t>Đất cơ sở sản xuất phi nông nghiệp</t>
  </si>
  <si>
    <t>Đất sử dụng cho hoạt động khoáng sản</t>
  </si>
  <si>
    <t>Đất ở tại nông thôn</t>
  </si>
  <si>
    <t>Đất ở tại đô thị</t>
  </si>
  <si>
    <t>Đất xây dựng trụ sở cơ quan</t>
  </si>
  <si>
    <t>Đất cơ sở tôn giáo</t>
  </si>
  <si>
    <t>Đất làm nghĩa trang, nghĩa địa, nhà tang lễ, nhà hỏa táng</t>
  </si>
  <si>
    <t>ONT</t>
  </si>
  <si>
    <t>ODT</t>
  </si>
  <si>
    <t>DTS</t>
  </si>
  <si>
    <t>TON</t>
  </si>
  <si>
    <t>LUA/PNN</t>
  </si>
  <si>
    <t>TSC</t>
  </si>
  <si>
    <t>Đất sản xuất vật liệu xây dựng, làm đồ gốm</t>
  </si>
  <si>
    <t>TIN</t>
  </si>
  <si>
    <t>Đất có di tích lịch sử - văn hóa</t>
  </si>
  <si>
    <t>Đất trồng cây hàng năm khác</t>
  </si>
  <si>
    <t>LUA/LMU</t>
  </si>
  <si>
    <t>Đất phi nông nghiệp không phải là đất ở chuyển sang đất ở</t>
  </si>
  <si>
    <t>PKO/OCT</t>
  </si>
  <si>
    <t>LUA/CLN</t>
  </si>
  <si>
    <t>LUA/LNP</t>
  </si>
  <si>
    <t>LUA/NTS</t>
  </si>
  <si>
    <t>Đất xây dựng trụ sở của tổ chức sự nghiệp</t>
  </si>
  <si>
    <t>DNG</t>
  </si>
  <si>
    <t>Đất danh lam thắng cảnh</t>
  </si>
  <si>
    <t>Đất xây dựng cơ sở ngoại giao</t>
  </si>
  <si>
    <t>SKK</t>
  </si>
  <si>
    <t>DDL</t>
  </si>
  <si>
    <t>TMD</t>
  </si>
  <si>
    <t>SKT</t>
  </si>
  <si>
    <t>SKN</t>
  </si>
  <si>
    <t>HNK/NTS</t>
  </si>
  <si>
    <t>HNK/LMU</t>
  </si>
  <si>
    <t>2.10</t>
  </si>
  <si>
    <t>Đất phát triển hạ tầng cấp quốc gia, cấp tỉnh, cấp huyện, cấp xã</t>
  </si>
  <si>
    <t>Đất trồng lúa chuyển sang đất trồng cây lâu năm</t>
  </si>
  <si>
    <t>Đất trồng lúa chuyển sang đất nuôi trồng thuỷ sản</t>
  </si>
  <si>
    <t>Đất trồng lúa chuyển sang đất làm muối</t>
  </si>
  <si>
    <t>Đất trồng cây hàng năm khác chuyển sang đất làm muối</t>
  </si>
  <si>
    <t>Đất trồng lúa chuyển sang đất trồng rừng</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</si>
  <si>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</si>
  <si>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</si>
  <si>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</si>
  <si>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Đất nuôi trồng thuỷ sản</t>
  </si>
  <si>
    <t>Đất trồng cây hàng năm khác chuyển sang đất nuôi trồng thuỷ sản</t>
  </si>
  <si>
    <t>Tổng diện tích</t>
  </si>
  <si>
    <t>DDT</t>
  </si>
  <si>
    <t>Đất cơ sở tín ngưỡng</t>
  </si>
  <si>
    <t>DSH</t>
  </si>
  <si>
    <t>DKV</t>
  </si>
  <si>
    <t>Đất sinh hoạt cộng đồng</t>
  </si>
  <si>
    <t>Đất khu vui chơi, giải trí công cộng</t>
  </si>
  <si>
    <t>Đất có mặt nước chuyên dùng</t>
  </si>
  <si>
    <t xml:space="preserve">Đất sông, ngòi, kênh, rạch, suối </t>
  </si>
  <si>
    <t>SON</t>
  </si>
  <si>
    <t>MNC</t>
  </si>
  <si>
    <t>Chỉ tiêu sử dụng đất</t>
  </si>
  <si>
    <t>Đất nông nghiệp chuyển sang phi nông nghiệp</t>
  </si>
  <si>
    <t>Hạng mục</t>
  </si>
  <si>
    <t>2.11</t>
  </si>
  <si>
    <t>2.12</t>
  </si>
  <si>
    <t>2.13</t>
  </si>
  <si>
    <t>2.14</t>
  </si>
  <si>
    <t>2.15</t>
  </si>
  <si>
    <t>2.16</t>
  </si>
  <si>
    <t>2.17</t>
  </si>
  <si>
    <t>2.18</t>
  </si>
  <si>
    <t>2.19</t>
  </si>
  <si>
    <t>1.9</t>
  </si>
  <si>
    <t>2.20</t>
  </si>
  <si>
    <t>2.21</t>
  </si>
  <si>
    <t>2.22</t>
  </si>
  <si>
    <t>2.23</t>
  </si>
  <si>
    <t>2.24</t>
  </si>
  <si>
    <t>2.25</t>
  </si>
  <si>
    <t>2.26</t>
  </si>
  <si>
    <t>NKH/PNN</t>
  </si>
  <si>
    <t>RPH/NKR(a)</t>
  </si>
  <si>
    <t>RDD/NKR(a)</t>
  </si>
  <si>
    <t>RSX/NKR(a)</t>
  </si>
  <si>
    <t>LUK</t>
  </si>
  <si>
    <t>Đất trồng lúa nước còn lại</t>
  </si>
  <si>
    <t>LUK/PNN</t>
  </si>
  <si>
    <t>Thị trấn Phố Châu</t>
  </si>
  <si>
    <t>Thị trấn Tây Sơn</t>
  </si>
  <si>
    <t>Xã Sơn Hồng</t>
  </si>
  <si>
    <t>Xã Sơn Tiến</t>
  </si>
  <si>
    <t>Xã Sơn Lâm</t>
  </si>
  <si>
    <t>Xã Sơn Lễ</t>
  </si>
  <si>
    <t>Xã Sơn Thịnh</t>
  </si>
  <si>
    <t>Xã Sơn An</t>
  </si>
  <si>
    <t>Xã Sơn Giang</t>
  </si>
  <si>
    <t>Xã Sơn Lĩnh</t>
  </si>
  <si>
    <t>Xã Sơn Hòa</t>
  </si>
  <si>
    <t>Xã Sơn Tân</t>
  </si>
  <si>
    <t>Xã Sơn Mỹ</t>
  </si>
  <si>
    <t>Xã Sơn Tây</t>
  </si>
  <si>
    <t>Xã Sơn Ninh</t>
  </si>
  <si>
    <t>Xã Sơn Châu</t>
  </si>
  <si>
    <t>Xã Sơn Hà</t>
  </si>
  <si>
    <t>Xã Sơn Quang</t>
  </si>
  <si>
    <t>Xã Sơn Trung</t>
  </si>
  <si>
    <t>Xã Sơn Bằng</t>
  </si>
  <si>
    <t>Xã Sơn Bình</t>
  </si>
  <si>
    <t>Xã Sơn Kim 1</t>
  </si>
  <si>
    <t>Xã Sơn Kim 2</t>
  </si>
  <si>
    <t>Xã Sơn Trà</t>
  </si>
  <si>
    <t>Xã Sơn Long</t>
  </si>
  <si>
    <t>Xã Sơn Diệm</t>
  </si>
  <si>
    <t>Xã Sơn Thủy</t>
  </si>
  <si>
    <t>Xã Sơn Hàm</t>
  </si>
  <si>
    <t>Xã Sơn Phú</t>
  </si>
  <si>
    <t>Xã Sơn Phúc</t>
  </si>
  <si>
    <t>Xã Sơn Trường</t>
  </si>
  <si>
    <t>Xã Sơn Mai</t>
  </si>
  <si>
    <t>(4)=(5)+...+(36)</t>
  </si>
  <si>
    <t>CỦA HUYỆN HƯƠNG SƠN - TỈNH HÀ TĨNH</t>
  </si>
  <si>
    <t>Sơn Giang</t>
  </si>
  <si>
    <t>Sơn Long</t>
  </si>
  <si>
    <t>Sơn Kim 1</t>
  </si>
  <si>
    <t>Hạ tầng kỹ thuật Cổng A (Khu vực Chợ và gần Chợ cửa khẩu Cầu Treo, xã Sơn Kim 1)</t>
  </si>
  <si>
    <t>Hạ tầng khu vực Cổng B (Xóm Cây Tắt, xã Sơn Tây)</t>
  </si>
  <si>
    <t>Sơn Tây</t>
  </si>
  <si>
    <t>Sơn Thịnh</t>
  </si>
  <si>
    <t>Sơn Lễ</t>
  </si>
  <si>
    <t>Sơn Bình</t>
  </si>
  <si>
    <t>Sơn Kim 2</t>
  </si>
  <si>
    <t>Sơn Lâm</t>
  </si>
  <si>
    <t>Sơn Phú</t>
  </si>
  <si>
    <t>Sơn Tiến</t>
  </si>
  <si>
    <t>Sơn Diệm</t>
  </si>
  <si>
    <t>Sơn Hà</t>
  </si>
  <si>
    <t>Sơn Hòa</t>
  </si>
  <si>
    <t>Sơn Hồng</t>
  </si>
  <si>
    <t>Sơn Lĩnh</t>
  </si>
  <si>
    <t>Sơn Phúc</t>
  </si>
  <si>
    <t>Sơn Quang</t>
  </si>
  <si>
    <t>Sơn Tân</t>
  </si>
  <si>
    <t>Sơn Thủy</t>
  </si>
  <si>
    <t>Sơn Trà</t>
  </si>
  <si>
    <t>Sơn Hàm</t>
  </si>
  <si>
    <t>Sơn Trung</t>
  </si>
  <si>
    <t>Dự án đầu tư Lò đốt rác thải sinh hoạt tại khu KT Cửa khẩu câu treo</t>
  </si>
  <si>
    <t>Sơn Ninh</t>
  </si>
  <si>
    <t>Sơn Trường</t>
  </si>
  <si>
    <t>Sơn Bằng</t>
  </si>
  <si>
    <t>Sơn Châu</t>
  </si>
  <si>
    <t>Trụ sở hợp tác xã (Đồng Chợ và trường tiểu học cũ - thôn 3)</t>
  </si>
  <si>
    <t>Đất giao thông</t>
  </si>
  <si>
    <t>Đất chợ</t>
  </si>
  <si>
    <t>Đất nuôi trồng thủy sản</t>
  </si>
  <si>
    <t>Đất xây dựng cơ sở y tế</t>
  </si>
  <si>
    <t>Đất công trình năng lượng</t>
  </si>
  <si>
    <t>2.1.1</t>
  </si>
  <si>
    <t>2.1.2</t>
  </si>
  <si>
    <t>2.1.3</t>
  </si>
  <si>
    <t>2.1.4</t>
  </si>
  <si>
    <t>2.1.5</t>
  </si>
  <si>
    <t>2.1.6</t>
  </si>
  <si>
    <t>2.1.7</t>
  </si>
  <si>
    <t>2.1.8</t>
  </si>
  <si>
    <t>2.1.9</t>
  </si>
  <si>
    <t>DGT</t>
  </si>
  <si>
    <t>DGD</t>
  </si>
  <si>
    <t>DCH</t>
  </si>
  <si>
    <t>DYT</t>
  </si>
  <si>
    <t>DNL</t>
  </si>
  <si>
    <t>Ghi chú</t>
  </si>
  <si>
    <t>TT Phố Châu</t>
  </si>
  <si>
    <t>TT Tây Sơn</t>
  </si>
  <si>
    <t>(4)=(5)+...+
(36)</t>
  </si>
  <si>
    <t>ỦY BAN NHÂN DÂN 
TỈNH HÀ TĨNH</t>
  </si>
  <si>
    <t>CỘNG HÒA XÃ HỘI CHỦ NGHĨA VIỆT NAM
Độc lập - Tự do - Hạnh phúc</t>
  </si>
  <si>
    <t>(4)=(5)+…+
(36)</t>
  </si>
  <si>
    <t>Phân theo đơn vị hành chính</t>
  </si>
  <si>
    <t>Mã loại đất</t>
  </si>
  <si>
    <t>Diện tích quy hoạch (ha)</t>
  </si>
  <si>
    <t>Diện tích hiện trạng (ha)</t>
  </si>
  <si>
    <t xml:space="preserve">Tăng thêm </t>
  </si>
  <si>
    <t>Diện tích  (ha)</t>
  </si>
  <si>
    <t>Đất khác</t>
  </si>
  <si>
    <t>I</t>
  </si>
  <si>
    <t>CÔNG TRÌNH, DỰ ÁN QUỐC GIA VÀ THU HỒI KHÔNG PHẢI XIN PHÉP</t>
  </si>
  <si>
    <t>II</t>
  </si>
  <si>
    <t>CÔNG TRÌNH, DỰ ÁN THU HỒI ĐẤT ĐƯỢC HỘI ĐỒNG NHÂN DÂN TỈNH CHẤP THUẬN</t>
  </si>
  <si>
    <t>Đất phát triển hạ tầng</t>
  </si>
  <si>
    <t>2.1.2.1</t>
  </si>
  <si>
    <t>Đất xây dựng cơ sở giáo dục và đào tạo</t>
  </si>
  <si>
    <t>Mở rộng trường mầm non (cụm thôn Phượng Hoàng)</t>
  </si>
  <si>
    <t xml:space="preserve">Sơn Lâm </t>
  </si>
  <si>
    <t>2.1.2.2</t>
  </si>
  <si>
    <t>Đất xây dựng cơ sở thể dục thể thao</t>
  </si>
  <si>
    <t>DTT</t>
  </si>
  <si>
    <t>2.1.2.3</t>
  </si>
  <si>
    <t>Nâng cấp, mở rộng QL 8A</t>
  </si>
  <si>
    <t>Dự án mở rộng, nâng cấp đường Tây - Lĩnh - Hồng</t>
  </si>
  <si>
    <t>QH Đường vào khu Chăn nuôi tập trung</t>
  </si>
  <si>
    <t>XD Cầu Nầm</t>
  </si>
  <si>
    <t>XD Cầu (Núi Thiên Nhẫn)</t>
  </si>
  <si>
    <t>QH Đường vành đai núi Thiên Nhẫn</t>
  </si>
  <si>
    <t>QH đường GTNT xã Sơn Tân</t>
  </si>
  <si>
    <t>2.1.2.4</t>
  </si>
  <si>
    <t>2.1.2.5</t>
  </si>
  <si>
    <t>Mở rộng nhà văn hóa thôn Phượng Hoàng</t>
  </si>
  <si>
    <t>QH nhà văn hóa thôn Hồng Thủy</t>
  </si>
  <si>
    <t>III</t>
  </si>
  <si>
    <t>CÁC CÔNG TRÌNH, DỰ ÁN CÒN LẠI (tự thỏa thuận bồi thường, nhận chuyển nhượng để chuyển mục đích, nhận góp vốn; thu hồi nhưng không phải xin chấp thuận của HĐND tỉnh)</t>
  </si>
  <si>
    <t>3.1</t>
  </si>
  <si>
    <t>3.1.1</t>
  </si>
  <si>
    <t>3.1.2</t>
  </si>
  <si>
    <t>3.1.3</t>
  </si>
  <si>
    <t>Sơn An</t>
  </si>
  <si>
    <t>3.1.4</t>
  </si>
  <si>
    <t>3.2</t>
  </si>
  <si>
    <t>3.2.1</t>
  </si>
  <si>
    <t>Khu kinh doanh dịch vụ vùng Lò Gạch - vị trí 1 (khối 8)</t>
  </si>
  <si>
    <t>Khu kinh doanh dịch vụ vùng Lò Gạch - vị trí 2 (khối 8)</t>
  </si>
  <si>
    <t>3.2.2</t>
  </si>
  <si>
    <t>3.2.3</t>
  </si>
  <si>
    <t>3.2.3.1</t>
  </si>
  <si>
    <t>Sơn Mai</t>
  </si>
  <si>
    <t>3.2.3.2</t>
  </si>
  <si>
    <t>Mở rộng trường tiểu học Sơn Châu (Bưu điện xã cũ)</t>
  </si>
  <si>
    <t>3.2.3.3</t>
  </si>
  <si>
    <t>XD Cầu Chợ Cầu</t>
  </si>
  <si>
    <t>XD Cầu Bà Toàn (Bà Đường)</t>
  </si>
  <si>
    <t>XD Cầu Khe I</t>
  </si>
  <si>
    <t>XD Cầu Hạ Vàng</t>
  </si>
  <si>
    <t>XD Cầu An Nghĩa</t>
  </si>
  <si>
    <t>XD Cầu Bà Loan</t>
  </si>
  <si>
    <t>XD Cầu Ngã Ba</t>
  </si>
  <si>
    <t>XD Cầu Nội Nậy</t>
  </si>
  <si>
    <t>XD Cầu Tân Hồ</t>
  </si>
  <si>
    <t>XD Cầu Đập Giá</t>
  </si>
  <si>
    <t>XD Cầu Rú Lở</t>
  </si>
  <si>
    <t>XD Cầu ông Viện</t>
  </si>
  <si>
    <t>Nâng cấp, mở rộng đường Sơn Long - Chợ Bộng</t>
  </si>
  <si>
    <t>3.2.3.4</t>
  </si>
  <si>
    <t>3.2.4</t>
  </si>
  <si>
    <t>3.2.5</t>
  </si>
  <si>
    <t>3.2.6</t>
  </si>
  <si>
    <t>3.2.7</t>
  </si>
  <si>
    <t>3.2.8</t>
  </si>
  <si>
    <t>Mỏ đất xây dựng tại xã Sơn Diệm</t>
  </si>
  <si>
    <t>3.2.9</t>
  </si>
  <si>
    <t>ỦY BAN NHÂN DÂN TỈNH HÀ TĨNH</t>
  </si>
  <si>
    <t>(4)=(5)+…+(36)</t>
  </si>
  <si>
    <t xml:space="preserve">  BIỂU 01. DIỆN TÍCH CÁC LOẠI ĐẤT PHÂN BỔ TRONG NĂM 2018 CỦA HUYỆN HƯƠNG SƠN</t>
  </si>
  <si>
    <t xml:space="preserve">    (Kèm theo Quyết định số           /QĐ-UBND ngày      /01/2018 của UBND tỉnh)</t>
  </si>
  <si>
    <t>BIỂU 02. KẾ HOẠCH THU HỒI ĐẤT NĂM 2018 CỦA HUYỆN HƯƠNG SƠN</t>
  </si>
  <si>
    <t xml:space="preserve">   (Kèm theo Quyết định số           /QĐ-UBND ngày      /01/2018 của UBND tỉnh)</t>
  </si>
  <si>
    <t>BIỂU 03. KẾ HOẠCH CHUYỂN MỤC ĐÍCH SỬ DỤNG ĐẤT NĂM 2018 CỦA HUYỆN HƯƠNG SƠN</t>
  </si>
  <si>
    <t>BIỂU 04. KẾ HOẠCH ĐƯA ĐẤT CHƯA SỬ DỤNG VÀO SỬ DỤNG NĂM 2018 CỦA HUYỆN HƯƠNG SƠN</t>
  </si>
  <si>
    <t>DANH MỤC CÔNG TRÌNH, DỰ ÁN THỰC HIỆN TRONG NĂM 2018</t>
  </si>
  <si>
    <t>Vị trí trên bản đồ KHSD đất 2018</t>
  </si>
  <si>
    <t>Xây dựng thao trường bắn (Tam Bảo)</t>
  </si>
  <si>
    <t>Xây dựng Đồn biên phòng Sơn Hồng</t>
  </si>
  <si>
    <t>Xây dựng chốt phòng thủ của lực lượng dân quân thường trực Sơn Kim 1</t>
  </si>
  <si>
    <t>Nhà đón tiếp khách nước ngoài tại Cửa khẩu Quốc tế Cầu Treo BCH Bộ đội Biên phòng tỉnh Hà Tĩnh</t>
  </si>
  <si>
    <t>Đội phòng cháy, chữa cháy và cứu nạn cứu hộ vùng trên (gần đối diện Cây xăng, giáp đường Hồ Chí Minh)</t>
  </si>
  <si>
    <t>Cụm công nghiệp Khe Cò</t>
  </si>
  <si>
    <t>NQ 71</t>
  </si>
  <si>
    <t>Mở rộng trường mầm non (thôn Kim Lĩnh)</t>
  </si>
  <si>
    <t>Mở rộng trường mầm non (thôn Hội Sơn)</t>
  </si>
  <si>
    <t>Mở rộng trường mầm non Sơn Phúc (thôn Kim Sơn)</t>
  </si>
  <si>
    <t>Mở rộng trường mầm non Sơn Thịnh (thôn Đức Thịnh)</t>
  </si>
  <si>
    <t>Mở rộng trường tiểu học Sơn Trường (thôn 3)</t>
  </si>
  <si>
    <t>QH sân thể thao trung tâm xã (thôn 8)</t>
  </si>
  <si>
    <t>Mở rộng sân trung tâm xã (thôn Minh Giang)</t>
  </si>
  <si>
    <t>QH, MR đường Lễ - An - Tiến</t>
  </si>
  <si>
    <t>Sơn An, Sơn Lễ, Sơn Tiến</t>
  </si>
  <si>
    <t>Mở rộng đường trục chính (Trần Liêm - Nguyễn Oánh)</t>
  </si>
  <si>
    <t>Dự án mở rộng, nâng cấp quốc lộ 8C</t>
  </si>
  <si>
    <t>Mở rộng đường trục xã (Đập Động Tròn - Lâm Khê)</t>
  </si>
  <si>
    <t>MR đường tránh lũ (Trung Lễ - Tuệ Sơn)</t>
  </si>
  <si>
    <t>Nâng cấp, mở rộng đường Long Trà</t>
  </si>
  <si>
    <t>Nâng cấp, mở rộng đường (8B nối 8A)</t>
  </si>
  <si>
    <t>QH, MR đường Ninh Tiến</t>
  </si>
  <si>
    <t>Sơn Ninh, Sơn Hòa, Sơn An, Sơn Tiến</t>
  </si>
  <si>
    <t>Sơn Tây, Sơn Diệm, Sơn Kim 1</t>
  </si>
  <si>
    <t>Sơn Tây, Sơn Lĩnh, Sơn Hồng</t>
  </si>
  <si>
    <t>QH đường giao thông nội đồng</t>
  </si>
  <si>
    <t>Mở rộng đường giao thông nội đồng</t>
  </si>
  <si>
    <t>Mở rộng đường GTNT thôn 2, thôn 3</t>
  </si>
  <si>
    <t>Nhà máy thủy điện Hương Sơn 2</t>
  </si>
  <si>
    <t>Xây dựng đường dây, trạm biến áp chống quá tải và giảm tổn thất điện năng các xã phía Đông Bắc huyện Hương Sơn</t>
  </si>
  <si>
    <t>Sơn Thủy, Sơn Châu, Sơn Giang, Sơn Lễ, Sơn Diệm, Sơn Thịnh, Sơn Tây, Sơn Trà, Sơn Trường, Sơn Trung, Sơn Bình, Sơn Tiến và các TT: Phố Châu, Tây Sơn</t>
  </si>
  <si>
    <t>XD trạm biến áp (Hòa Tiến)</t>
  </si>
  <si>
    <t>XD mới chợ Sơn Lễ (thôn Yên Đức)</t>
  </si>
  <si>
    <t>Mở rộng chợ Gôi (VP làm việc và bãi trông xe) tại vùng Đồng Bãi, thôn Tiến Thịnh</t>
  </si>
  <si>
    <t>Bãi tập kết rác (đồng Mồ Cốt)</t>
  </si>
  <si>
    <t>Bãi đổ đất thừa khu vực cửa khẩu Cầu Treo</t>
  </si>
  <si>
    <t>XD Lò đốt rác Sơn Quang</t>
  </si>
  <si>
    <t>Bãi tập kết rác  (vùng Lò Gạch)</t>
  </si>
  <si>
    <t>Đất ở mới (Ruộng Cựa thôn Phúc Đình)</t>
  </si>
  <si>
    <t>Đất ở mới (thôn Đông Sơn)</t>
  </si>
  <si>
    <t>Đất ở mới (thôn Phan Định)</t>
  </si>
  <si>
    <t>Xen dắm đất ở (Vùng Nhà Bản, Đền Phúc Lai, ngõ Ông Bình)</t>
  </si>
  <si>
    <t>Đất ở mới (Cây Xăng; Ngõ ông Vinh, thôn Đông Sơn)</t>
  </si>
  <si>
    <t>Đất ở mới (Vùng Chu Mắn)</t>
  </si>
  <si>
    <t>Đất ở mới (Trại giống cũ)</t>
  </si>
  <si>
    <t>Đất ở mới (thôn Nam Đoài)</t>
  </si>
  <si>
    <t>Đất ở mới (Đồng Vại)</t>
  </si>
  <si>
    <t>Đất ở mới (Vùng Trọt Gôm- thôn 8)</t>
  </si>
  <si>
    <t>Đất ở mới (Đồng Bền Lầy)</t>
  </si>
  <si>
    <t>Đất ở mới (đối diện Trạm y tế xã)</t>
  </si>
  <si>
    <t>Đất ở mới (thôn Hồng Hà)</t>
  </si>
  <si>
    <t>Đất ở mới (Thôn Tây Hà)</t>
  </si>
  <si>
    <t>Đất ở mới (thôn Bình Hòa, NVH cũ)</t>
  </si>
  <si>
    <t>Đất ở mới (Thôn Bình Hòa, Giếng Thị)</t>
  </si>
  <si>
    <t>Đất ở mới (Thôn Chế Biến)</t>
  </si>
  <si>
    <t>Đất ở mới (Đồng Màu - xóm Lâm Khê)</t>
  </si>
  <si>
    <t>Đất ở mới (Thôn Bắc Sơn)</t>
  </si>
  <si>
    <t>Đất ở mới (Thôn Yên Đức)</t>
  </si>
  <si>
    <t>Đất ở mới (Thôn Sơn Thủy)</t>
  </si>
  <si>
    <t>Đất ở mới (Bà Cầu - xóm 4)</t>
  </si>
  <si>
    <t>Đất ở mới (Bãi Mua - xóm 6)</t>
  </si>
  <si>
    <t>Đất ở mới (Cây Dừa - xóm 10)</t>
  </si>
  <si>
    <t>Đất ở mới (Đồi 32, xóm 1)</t>
  </si>
  <si>
    <t>Đất ở mới (Xóm 3)</t>
  </si>
  <si>
    <t>Đất ở mới (Cồn Cao)</t>
  </si>
  <si>
    <t>Đất ở mới (Cồn Dưa)</t>
  </si>
  <si>
    <t>Đất ở mới (Cựa Trại)</t>
  </si>
  <si>
    <t>Đất ở mới (Nhà Sấn)</t>
  </si>
  <si>
    <t>Đất ở mới (Đồng Dầy)</t>
  </si>
  <si>
    <t>Đất ở mới (Xứ Nhà Gần, thôn Hồng Kỳ)</t>
  </si>
  <si>
    <t>Xen dắm đất ở (Thôn Tiên Sơn, Vọng Sơn, Hồ Trung, Hồng Kỳ, Công Đẳng)</t>
  </si>
  <si>
    <t>Đất ở mới (Chùa Nội - Sông Con)</t>
  </si>
  <si>
    <t>Đất ở mới (Ruộng Gôm)</t>
  </si>
  <si>
    <t>Đất ở mới (Đồng Choi)</t>
  </si>
  <si>
    <t>Đất ở mới (Vùng Bàu, dọc quốc lộ 8C)</t>
  </si>
  <si>
    <t>Đất ở mới (Thôn Tân Thịnh)</t>
  </si>
  <si>
    <t>Đất ở mới (Xóm Am Thủy, Long Thủy)</t>
  </si>
  <si>
    <t>Đất ở mới (Rày, đồng Ngoài)</t>
  </si>
  <si>
    <t>Đất ở mới (Măng Cộc)</t>
  </si>
  <si>
    <t>Đất ở mới (Măng Cù - thôn Mai Hà)</t>
  </si>
  <si>
    <t>Đất ở mới (Cây Dầu)</t>
  </si>
  <si>
    <t>Đất ở mới (Cây Mướp)</t>
  </si>
  <si>
    <t>Đất ở mới (Thôn 1)</t>
  </si>
  <si>
    <t>Đất ở mới (Vùng Bàu Ngãi dưới, gần NVH khối 4)</t>
  </si>
  <si>
    <t>Đất ở mới (Vùng Ruộng Cộc, khối 15)</t>
  </si>
  <si>
    <t>Đất ở mới (khu dân cư Nam Phố Châu) khối 14, thị trấn Phố Châu</t>
  </si>
  <si>
    <t>Đất ở mới (vùng Tân Phố, bám đường 8A từ nhà văn hóa khối 9 lên Sơn Diệm dài 230m)</t>
  </si>
  <si>
    <t>Mở rộng giáo xứ Kẻ E</t>
  </si>
  <si>
    <t>Mở rộng giáo xứ Kim Cương</t>
  </si>
  <si>
    <t>Đất nghĩa trang, nghĩa địa</t>
  </si>
  <si>
    <t>Mở rộng nghĩa trang (đồi Cho Đìa)</t>
  </si>
  <si>
    <t>Mở rộng nghĩa trang (đồi Cà Ổi)</t>
  </si>
  <si>
    <t>QH, MR đất nghĩa trang, nghĩa địa (thôn Lâm Giang)</t>
  </si>
  <si>
    <t>QH nhà văn hóa thôn 6</t>
  </si>
  <si>
    <t>QH nhà văn hóa thôn Bắc Sơn</t>
  </si>
  <si>
    <t>QH nhà văn hóa thôn 5</t>
  </si>
  <si>
    <t>MR nhà văn hóa thôn 7</t>
  </si>
  <si>
    <t>MR nhà văn hóa thôn 1</t>
  </si>
  <si>
    <t>Khu vui chơi người già và trẻ em (Thôn Đông Hà)</t>
  </si>
  <si>
    <t>Đất trồng cây hàng năm khác (Tà Phán Ngoài, Ghè ông Thái)</t>
  </si>
  <si>
    <t>Đất trồng cỏ chăn nuôi (Bãi Đồn)</t>
  </si>
  <si>
    <t>Đất trồng cỏ chăn nuôi (Bình Thủy, Trường Thủy, Hương Thủy)</t>
  </si>
  <si>
    <t>Trồng cây ăn quả (núi Mồng Gà)</t>
  </si>
  <si>
    <t>Trồng cây ăn quả (Tam Bảo, Tai Mang, Động Tròn, Cột Đèn)</t>
  </si>
  <si>
    <t>Trồng cây ăn quả (Trò Voi, đập Bình Khê)</t>
  </si>
  <si>
    <t>Trồng cây ăn quả (Thôn 1, 2, 3, 4, 5, 6, 7, 8, 9, 10, 11)</t>
  </si>
  <si>
    <t>Trồng chè công nghiệp  (Thôn 1, 2, 3, 4, 5, 6, 7, 8, 9, 10, 11)</t>
  </si>
  <si>
    <t>Trồng cây ăn quả thôn Quyết Thắng</t>
  </si>
  <si>
    <t>Trồng cây ăn quả (thôn Cao Thắng, Sơn Thủy)</t>
  </si>
  <si>
    <t>Trồng cây ăn quả (xóm 3, 4, 5, 8, 9, 10)</t>
  </si>
  <si>
    <t>Trồng cây lâu năm (Thôn Đông Hà)</t>
  </si>
  <si>
    <t>Trồng cây ăn quả (Núi Thiên Nhẫn)</t>
  </si>
  <si>
    <t>Đất trồng cam (Khe Giún, Khe Náp, Xóm Cây Chanh, Xóm Bồng Phài)</t>
  </si>
  <si>
    <t>Trồng chè công nghiệp (Đồng Trò voi, thôn Khí Tượng, Hà Chua; đồng Khe Náp, Bãi Bói, thôn Trung Lưu)</t>
  </si>
  <si>
    <t>Trồng cây ăn quả (Toàn xã)</t>
  </si>
  <si>
    <t>Trồng cây ăn quả (Chò Chuối, Chò Trâm, Hải Thượng)</t>
  </si>
  <si>
    <t>Nuôi trồng thủy sản (thôn Trùa)</t>
  </si>
  <si>
    <t>Nuôi trồng thủy sản (Eo Sít, Đồng Nẩy)</t>
  </si>
  <si>
    <t>Nuôi trồng thủy sản (thôn Nam Đoài)</t>
  </si>
  <si>
    <t>Nuôi trồng thủy sản (Bàu Dời)</t>
  </si>
  <si>
    <t>Nuôi trồng thủy sản (Đập Ghè, Trọt Gôm trong, Hóc Cá Ổi, Đập Quát)</t>
  </si>
  <si>
    <t>Nuôi trồng thủy sản (trọt Muông, Bàu)</t>
  </si>
  <si>
    <t>Nuôi trồng thủy sản (đồng Chó Lộng, Mù Ù, Hồ Giếng)</t>
  </si>
  <si>
    <t>Nuôi trồng thủy sản (Thôn Đông Mỹ)</t>
  </si>
  <si>
    <t>Nuôi trồng thủy sản (Đồng Cháy, thôn Thuần Mỹ)</t>
  </si>
  <si>
    <t>Sơn Mỹ</t>
  </si>
  <si>
    <t>Nuôi trồng thủy sản (Chò Áng, Cửa Đìa)</t>
  </si>
  <si>
    <t>Nuôi trồng thủy sản (thôn Cửa Nương, An Phú, Hồng Kỳ, Vọng Sơn)</t>
  </si>
  <si>
    <t>Nuôi trồng thủy sản (Nầy Lùng, Bản Đông, Mõm, Cây Găng, Hoang Nậy, Bộng Cầu)</t>
  </si>
  <si>
    <t>Nuôi trồng thủy sản (thôn Đại Thịnh, Tân Thịnh)</t>
  </si>
  <si>
    <t>Nuôi trồng thủy sản (Nẩy Đại Gan)</t>
  </si>
  <si>
    <t>Khu chăn nuôi tập trung (thôn Khe Dầu)</t>
  </si>
  <si>
    <t>Khu chăn nuôi tập trung (thôn Thọ Lộc )</t>
  </si>
  <si>
    <t>Khu chăn nuôi tập trung (xóm 9)</t>
  </si>
  <si>
    <t>Trung tâm hươu giống Việt Nam (thôn Sông Con)</t>
  </si>
  <si>
    <t>Khu chăn nuôi tập trung (Núi Thiên Nhẫn)</t>
  </si>
  <si>
    <t>MR Cơ sở chăn nuôi lợn giống ngoại sinh sản Phú Linh</t>
  </si>
  <si>
    <t>Đất thương mại dịch vụ</t>
  </si>
  <si>
    <t>Đất thương mại dịch vụ (Thôn Sâm, Cừa Quán)</t>
  </si>
  <si>
    <t>Đất thương mại dịch vụ (Đường Hải Thượng Lãn Ông)</t>
  </si>
  <si>
    <t>Đất thương mại dịch vụ (thôn 3)</t>
  </si>
  <si>
    <t>Đất thương mại dịch vụ (vùng Cây Da)</t>
  </si>
  <si>
    <t>Dự án kho bãi đỗ xe thương mại tổng hợp Bảo Hoàng</t>
  </si>
  <si>
    <t>Cửa hàng xăng dầu Sơn Lĩnh (vùng Bà Đồng, xóm 5)</t>
  </si>
  <si>
    <t>XD Hợp tác xã Dịch vụ (đối diện UBND xã)</t>
  </si>
  <si>
    <t>Đất thương mại dịch vụ (thôn Vọng Sơn)</t>
  </si>
  <si>
    <t>Đất thương mại dịch vụ (thôn Đại Vường)</t>
  </si>
  <si>
    <t>XD quỹ tín dụng nhân dân Liên Sơn (thôn Kim Thành)</t>
  </si>
  <si>
    <t>Đất thương mại dịch vụ (xóm Am Thủy)</t>
  </si>
  <si>
    <t>Đất thương mại dịch vụ (Trung Tiến, Tân Tiến, Ngọc Sơn)</t>
  </si>
  <si>
    <t>XD cửa hàng TM tổng hợp &amp; Bãi đậu xe (CT Thọ Lam)</t>
  </si>
  <si>
    <t>Khu kinh doanh thương mại và thể dục thể thao vùng Bàu Dài (khu đất còn lại, liền kề Khu sinh thái Cây xanh và Câu lạc bộ thể thao Bách Đại Dũng)</t>
  </si>
  <si>
    <t>Khu kinh doanh, thương mại tổng hợp (đối diện Cây xăng, giáp đường Hồ Chí Minh)</t>
  </si>
  <si>
    <t>Khu kinh doanh, thương mại tổng hợp vùng Cây Sắn (liền kề hạt giao thông đường HCM - khối 12)</t>
  </si>
  <si>
    <t>Khai thác và xây dựng nhà máy sản xuất nước khoáng - khu nghỉ dưỡng sinh thái</t>
  </si>
  <si>
    <t>XD Nhà máy chế biến quặng Sericit</t>
  </si>
  <si>
    <t>Khu chế biến lâm sản (Đền Trúc)</t>
  </si>
  <si>
    <t>Đất  xây dựng cơ sở văn hóa</t>
  </si>
  <si>
    <t>Đài tượng niệm xã (thôn 5)</t>
  </si>
  <si>
    <t>DVH</t>
  </si>
  <si>
    <t>Nhà văn hóa đa chức năng xã (cạnh UBND xã)</t>
  </si>
  <si>
    <t>Nhà văn hóa đa chức năng xã</t>
  </si>
  <si>
    <t>Trạm y tế xã Sơn Diệm</t>
  </si>
  <si>
    <t>Trạm y tế xã Sơn Phúc</t>
  </si>
  <si>
    <t>Trạm y tế xã Sơn Trà</t>
  </si>
  <si>
    <t>Mở rộng trường mầm non (Thôn Đình)</t>
  </si>
  <si>
    <t>Mở rộng trường mầm non Sơn Diệm (thôn 4)</t>
  </si>
  <si>
    <t>Mở rộng trường mầm non Sơn Giang (thôn 8)</t>
  </si>
  <si>
    <t>Mở rộng trường tiểu học Sơn Phú</t>
  </si>
  <si>
    <t>QH trường mầm non Sơn Tiến (thôn Ngọc Sơn)</t>
  </si>
  <si>
    <t>QH trường tiểu học Sơn Tiến (thôn Ngọc Sơn)</t>
  </si>
  <si>
    <t>QH trường mầm non xã Sơn Trà</t>
  </si>
  <si>
    <t>Mở rộng trường tiểu học TT Phố Châu (Khối 15)</t>
  </si>
  <si>
    <t>Mở rộng trường mầm non TT Phố Châu (Khối 14)</t>
  </si>
  <si>
    <t>Mở rộng sân trung tâm xã</t>
  </si>
  <si>
    <t>QH sân vận động thôn Sông Con</t>
  </si>
  <si>
    <t>3.2.3.5</t>
  </si>
  <si>
    <t>XD Cầu Cừa</t>
  </si>
  <si>
    <t>Mở rộng đường trục xã (Tân Thắng - Tân Tiến)</t>
  </si>
  <si>
    <t>Mở rộng đường Nẩy (Quốc lộ 8B - Trạm y tế)</t>
  </si>
  <si>
    <t>3.2.3.6</t>
  </si>
  <si>
    <t>Nhà trực vận hành điện</t>
  </si>
  <si>
    <t>3.2.3.7</t>
  </si>
  <si>
    <t>Mở rộng chợ Phố Châu</t>
  </si>
  <si>
    <t xml:space="preserve">Bãi tập kết rác  </t>
  </si>
  <si>
    <t>Bãi tập kết rác (đập Hồ Gia)</t>
  </si>
  <si>
    <t>XD Lò đốt rác Sơn Ninh</t>
  </si>
  <si>
    <t>QH Lò đốt rác thải tại khối 14</t>
  </si>
  <si>
    <t>Đất ở mới (Thôn Trùa, Nậy, Đông Hà)</t>
  </si>
  <si>
    <t>Xen dắm đất ở (thôn 2, 3, 4)</t>
  </si>
  <si>
    <t>Đất ở mới (Dốc Cửa Háp, thôn Sinh Cờ)</t>
  </si>
  <si>
    <t>Đất ở mới (Học Cu Cu, thôn Nam Đoài)</t>
  </si>
  <si>
    <t>Đất ở mới (Chợ Choi Củ, thôn Nam Đoài)</t>
  </si>
  <si>
    <t>Xen dắm đất ở</t>
  </si>
  <si>
    <t>Đất ở mới (Đồng Ông Hành)</t>
  </si>
  <si>
    <t>Đất ở mới (Cây Dung</t>
  </si>
  <si>
    <t>Đất ở mới (Đồng Rú Chuối)</t>
  </si>
  <si>
    <t>Đất ở mới (NVH thôn 9 cũ)</t>
  </si>
  <si>
    <t>Đất ở mới (Ao ông Quế, STT thôn 3 cũ)</t>
  </si>
  <si>
    <t>Đất ở mới (Thôn 11)</t>
  </si>
  <si>
    <t>Đất ở mới (Vùng Cây Mít)</t>
  </si>
  <si>
    <t>Đất ở mới (Vùng Cây Da)</t>
  </si>
  <si>
    <t>Đất ở mới (Vùng NVH cũ thôn 5)</t>
  </si>
  <si>
    <t>Đất ở mới</t>
  </si>
  <si>
    <t>Đất ở mới (Thôn Thọ Lộc, Cao Thắng, Làng Giới)</t>
  </si>
  <si>
    <t>Đất ở mới (Rú Cụp, cựa ông Thắng xóm 3)</t>
  </si>
  <si>
    <t>Đất ở mới (Đồi 40 - xóm 2)</t>
  </si>
  <si>
    <t>Đất ở mới (Nhà văn hóa xóm 1 cũ)</t>
  </si>
  <si>
    <t>Đất ở mới (Đồng Chợ)</t>
  </si>
  <si>
    <t>Đất ở mới (NVH thôn Thuần Mỹ, thôn Trung Thượng cũ)</t>
  </si>
  <si>
    <t>Đất ở mới (Măng Tăng)</t>
  </si>
  <si>
    <t>Đất ở mới (Đồng Cây Hóp)</t>
  </si>
  <si>
    <t>Đất ở mới (Xứ Cồn Nậy, thôn Công Đẳng)</t>
  </si>
  <si>
    <t>Đất ở mới (thôn Kim Sơn)</t>
  </si>
  <si>
    <t>Đất ở mới (Thôn Trà Sơn)</t>
  </si>
  <si>
    <t>Đất ở mới (Thôn Trung Hoa)</t>
  </si>
  <si>
    <t>Đất ở mới (Trạm y tế xã cũ, Xóm Sơn Kim 2)</t>
  </si>
  <si>
    <t>Đất ở mới (Trường mầm non cũ, Xóm Châu Sơn 1)</t>
  </si>
  <si>
    <t>Đất ở mới (Trường mầm non cũ, Xóm Hoa Sơn)</t>
  </si>
  <si>
    <t>Đất ở mới (Trường mầm non cũ, Xóm  Trà Sơn 1)</t>
  </si>
  <si>
    <t>Đất ở mới (Sân vận động Bảo Thượng cũ)</t>
  </si>
  <si>
    <t>Đất ở mới (NVH Bảo Thượng cũ, Trường Mầm non cũ)</t>
  </si>
  <si>
    <t>Đất ở mới (Thôn Đông Phố)</t>
  </si>
  <si>
    <t>Đất ở mới (Xóm Hà Chua, Kim Thành)</t>
  </si>
  <si>
    <t>Đất ở mới (Xóm Cây Chanh)</t>
  </si>
  <si>
    <t>Đất ở mới (NVH thôn An Thịnh cũ)</t>
  </si>
  <si>
    <t>Đất ở mới (NVH thôn Phúc Thịnh cũ)</t>
  </si>
  <si>
    <t>Đất ở mới (Thôn Đại Thịnh)</t>
  </si>
  <si>
    <t>Đất ở mới (Thôn Hưng Thịnh)</t>
  </si>
  <si>
    <t>Đất ở mới (NVH thôn Đại Thịnh cũ)</t>
  </si>
  <si>
    <t>Đất ở mới (Xóm kim Thủy)</t>
  </si>
  <si>
    <t>Đất ở mới (đồng Bùi Hóp, giáp đường Hồ Chí Minh)</t>
  </si>
  <si>
    <t>Đất ở mới (Ngõ ông Chất, thôn 8)</t>
  </si>
  <si>
    <t>Đất ở mới (trụ sở làm việc hạt giao thông cũ - khối 12)</t>
  </si>
  <si>
    <t>XD Trụ sở UBND xã</t>
  </si>
  <si>
    <t>Mở rộng giáo xứ An Tôn</t>
  </si>
  <si>
    <t>Mỏ đất (Đồng Dài, thôn 9)</t>
  </si>
  <si>
    <t>Mỏ đất (Đồng Đền, xóm Lâm Đồng)</t>
  </si>
  <si>
    <t>3.2.10</t>
  </si>
  <si>
    <t xml:space="preserve">QH nhà văn hoá khối 14 </t>
  </si>
  <si>
    <t>3.2.11</t>
  </si>
  <si>
    <t>Khu vui chơi giải trí (Trường Mầm non cũ thôn Yên Thịnh)</t>
  </si>
  <si>
    <t>Khu vui chơi giải trí</t>
  </si>
  <si>
    <t>Khu dưỡng lão</t>
  </si>
  <si>
    <t>3.2.12</t>
  </si>
  <si>
    <t>Đất cơ sở tín ngưỡng (Nhà văn hóa thôn 1 cũ)</t>
  </si>
  <si>
    <t>Tổng số có 267 CTDA với diện tích: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</si>
</sst>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221" formatCode="0_);\(0\)"/>
  </numFmts>
  <fonts count="41">
    <font>
      <sz val="10"/>
      <name val="Arial"/>
    </font>
    <font>
      <b/>
      <sz val="12"/>
      <name val="Arial"/>
      <family val="2"/>
    </font>
    <font>
      <sz val="8"/>
      <name val="Arial"/>
      <family val="2"/>
    </font>
    <font>
      <sz val="10"/>
      <name val="Arial"/>
      <family val="2"/>
    </font>
    <font>
      <sz val="12"/>
      <name val="Times New Roman"/>
      <family val="1"/>
    </font>
    <font>
      <b/>
      <sz val="14"/>
      <name val="Times New Roman"/>
      <family val="1"/>
    </font>
    <font>
      <b/>
      <sz val="12"/>
      <name val="Times New Roman"/>
      <family val="1"/>
    </font>
    <font>
      <sz val="14"/>
      <name val="Times New Roman"/>
      <family val="1"/>
    </font>
    <font>
      <sz val="12"/>
      <name val=".VnTime"/>
      <family val="2"/>
    </font>
    <font>
      <b/>
      <sz val="10"/>
      <name val="Times New Roman"/>
      <family val="1"/>
    </font>
    <font>
      <sz val="10"/>
      <name val="Times New Roman"/>
      <family val="1"/>
    </font>
    <font>
      <sz val="11"/>
      <name val="Times New Roman"/>
      <family val="1"/>
    </font>
    <font>
      <i/>
      <sz val="12"/>
      <name val="Times New Roman"/>
      <family val="1"/>
    </font>
    <font>
      <i/>
      <sz val="14"/>
      <name val="Times New Roman"/>
      <family val="1"/>
    </font>
    <font>
      <sz val="9"/>
      <name val="Times New Roman"/>
      <family val="1"/>
    </font>
    <font>
      <sz val="8"/>
      <name val="Times New Roman"/>
      <family val="1"/>
    </font>
    <font>
      <sz val="7"/>
      <name val="Times New Roman"/>
      <family val="1"/>
    </font>
    <font>
      <i/>
      <sz val="10"/>
      <name val="Times New Roman"/>
      <family val="1"/>
    </font>
    <font>
      <sz val="10"/>
      <color indexed="12"/>
      <name val="Times New Roman"/>
      <family val="1"/>
    </font>
    <font>
      <sz val="12"/>
      <color indexed="12"/>
      <name val="Times New Roman"/>
      <family val="1"/>
    </font>
    <font>
      <i/>
      <sz val="11"/>
      <name val="Times New Roman"/>
      <family val="1"/>
    </font>
    <font>
      <i/>
      <sz val="11"/>
      <name val="Arial"/>
      <family val="2"/>
    </font>
    <font>
      <b/>
      <sz val="7"/>
      <name val="Times New Roman"/>
      <family val="1"/>
    </font>
    <font>
      <sz val="10"/>
      <name val="Arial"/>
      <family val="2"/>
    </font>
    <font>
      <b/>
      <sz val="12"/>
      <name val="Times New Roman"/>
      <family val="1"/>
      <charset val="163"/>
    </font>
    <font>
      <b/>
      <sz val="11"/>
      <name val="Times New Roman"/>
      <family val="1"/>
    </font>
    <font>
      <b/>
      <sz val="7"/>
      <name val="Times New Roman"/>
      <family val="1"/>
      <charset val="163"/>
    </font>
    <font>
      <sz val="7"/>
      <name val="Times New Roman"/>
      <family val="1"/>
      <charset val="163"/>
    </font>
    <font>
      <sz val="7"/>
      <color indexed="8"/>
      <name val="Times New Roman"/>
      <family val="1"/>
      <charset val="163"/>
    </font>
    <font>
      <i/>
      <sz val="7"/>
      <name val="Times New Roman"/>
      <family val="1"/>
      <charset val="163"/>
    </font>
    <font>
      <b/>
      <sz val="13"/>
      <name val="Times New Roman"/>
      <family val="1"/>
      <charset val="163"/>
    </font>
    <font>
      <sz val="14"/>
      <color indexed="12"/>
      <name val="Times New Roman"/>
      <family val="1"/>
    </font>
    <font>
      <sz val="14"/>
      <name val="Arial"/>
      <family val="2"/>
      <charset val="163"/>
    </font>
    <font>
      <i/>
      <sz val="14"/>
      <name val="Times New Roman"/>
      <family val="1"/>
      <charset val="163"/>
    </font>
    <font>
      <i/>
      <sz val="7"/>
      <name val="Times New Roman"/>
      <family val="1"/>
    </font>
    <font>
      <sz val="7"/>
      <color indexed="8"/>
      <name val="Times New Roman"/>
      <family val="1"/>
    </font>
    <font>
      <b/>
      <sz val="13"/>
      <name val="Times New Roman"/>
      <family val="1"/>
    </font>
    <font>
      <sz val="10"/>
      <name val="Arial"/>
      <family val="2"/>
      <charset val="163"/>
    </font>
    <font>
      <b/>
      <i/>
      <sz val="12"/>
      <name val="Times New Roman"/>
      <family val="1"/>
    </font>
    <font>
      <b/>
      <i/>
      <sz val="12"/>
      <color rgb="FFFF0000"/>
      <name val="Times New Roman"/>
      <family val="1"/>
    </font>
    <font>
      <sz val="12"/>
      <color rgb="FFFF0000"/>
      <name val="Times New Roman"/>
      <family val="1"/>
    </font>
  </fonts>
  <fills count="2">
    <fill>
      <patternFill patternType="none"/>
    </fill>
    <fill>
      <patternFill patternType="gray125"/>
    </fill>
  </fills>
  <borders count="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1" applyNumberFormat="0" applyAlignment="0" applyProtection="0">
      <alignment horizontal="left" vertical="center"/>
    </xf>
    <xf numFmtId="0" fontId="1" fillId="0" borderId="2">
      <alignment horizontal="left" vertical="center"/>
    </xf>
    <xf numFmtId="0" fontId="37" fillId="0" borderId="0"/>
    <xf numFmtId="0" fontId="23" fillId="0" borderId="0"/>
    <xf numFmtId="0" fontId="8" fillId="0" borderId="0"/>
    <xf numFmtId="0" fontId="23" fillId="0" borderId="0"/>
  </cellStyleXfs>
  <cellXfs count="177">
    <xf numFmtId="0" fontId="0" fillId="0" borderId="0" xfId="0"/>
    <xf numFmtId="0" fontId="7"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4" fillId="0" borderId="0" xfId="5" applyFont="1" applyFill="1" applyAlignment="1">
      <alignment vertical="center"/>
    </xf>
    <xf numFmtId="0" fontId="10" fillId="0" borderId="0" xfId="0" applyFont="1" applyFill="1"/>
    <xf numFmtId="0" fontId="9" fillId="0" borderId="0" xfId="0" applyFont="1" applyFill="1"/>
    <xf numFmtId="0" fontId="6" fillId="0" borderId="0" xfId="5" applyFont="1" applyFill="1" applyAlignment="1">
      <alignment vertical="center" wrapText="1"/>
    </xf>
    <xf numFmtId="0" fontId="4" fillId="0" borderId="0" xfId="5" applyFont="1" applyFill="1" applyAlignment="1">
      <alignment vertical="center" wrapText="1"/>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12" fillId="0" borderId="0" xfId="5" applyFont="1" applyFill="1" applyAlignment="1">
      <alignment vertical="center"/>
    </xf>
    <xf numFmtId="0" fontId="12" fillId="0" borderId="0" xfId="5" applyFont="1" applyFill="1" applyAlignment="1">
      <alignment vertical="center" wrapText="1"/>
    </xf>
    <xf numFmtId="0" fontId="17" fillId="0" borderId="0" xfId="0" applyFont="1" applyFill="1"/>
    <xf numFmtId="0" fontId="4" fillId="0" borderId="0" xfId="5" applyFont="1" applyFill="1" applyAlignment="1">
      <alignment horizontal="center" vertical="center"/>
    </xf>
    <xf numFmtId="0" fontId="10" fillId="0" borderId="0" xfId="0" applyFont="1" applyFill="1" applyAlignment="1">
      <alignment horizontal="center"/>
    </xf>
    <xf numFmtId="0" fontId="18" fillId="0" borderId="0" xfId="0" applyFont="1" applyFill="1"/>
    <xf numFmtId="0" fontId="19" fillId="0" borderId="0" xfId="5" applyFont="1" applyFill="1" applyAlignment="1">
      <alignment vertical="center"/>
    </xf>
    <xf numFmtId="0" fontId="16" fillId="0" borderId="0" xfId="5" applyFont="1" applyFill="1" applyAlignment="1">
      <alignment vertical="center"/>
    </xf>
    <xf numFmtId="0" fontId="20" fillId="0" borderId="0" xfId="5" applyFont="1" applyFill="1" applyAlignment="1">
      <alignment vertical="center"/>
    </xf>
    <xf numFmtId="0" fontId="6" fillId="0" borderId="3" xfId="0" applyFont="1" applyFill="1" applyBorder="1" applyAlignment="1">
      <alignment horizontal="center" vertical="center"/>
    </xf>
    <xf numFmtId="0" fontId="14" fillId="0" borderId="0" xfId="0" applyFont="1" applyFill="1"/>
    <xf numFmtId="0" fontId="14" fillId="0" borderId="0" xfId="0" applyFont="1" applyFill="1" applyBorder="1" applyAlignment="1">
      <alignment horizontal="justify" vertical="center" wrapText="1"/>
    </xf>
    <xf numFmtId="0" fontId="0" fillId="0" borderId="0" xfId="0" applyAlignment="1"/>
    <xf numFmtId="0" fontId="4" fillId="0" borderId="0" xfId="0" applyFont="1" applyFill="1" applyProtection="1">
      <protection locked="0"/>
    </xf>
    <xf numFmtId="0" fontId="4" fillId="0" borderId="0" xfId="0" applyFont="1" applyFill="1" applyAlignment="1" applyProtection="1">
      <alignment horizontal="center"/>
      <protection locked="0"/>
    </xf>
    <xf numFmtId="0" fontId="11"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wrapText="1"/>
      <protection locked="0"/>
    </xf>
    <xf numFmtId="0" fontId="25" fillId="0" borderId="3" xfId="0" applyFont="1" applyFill="1" applyBorder="1" applyAlignment="1">
      <alignment horizontal="center" vertical="center"/>
    </xf>
    <xf numFmtId="0" fontId="11" fillId="0" borderId="0" xfId="5" applyFont="1" applyFill="1" applyAlignme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5"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locked="0"/>
    </xf>
    <xf numFmtId="0" fontId="11" fillId="0" borderId="0" xfId="0" applyFont="1" applyFill="1" applyBorder="1" applyAlignment="1">
      <alignment horizontal="center" vertical="center" wrapText="1"/>
    </xf>
    <xf numFmtId="0" fontId="26" fillId="0" borderId="4" xfId="5" applyFont="1" applyFill="1" applyBorder="1" applyAlignment="1">
      <alignment horizontal="center" vertical="center" wrapText="1"/>
    </xf>
    <xf numFmtId="0" fontId="26"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4" xfId="0" applyFont="1" applyBorder="1" applyAlignment="1">
      <alignment horizontal="center" vertical="center" wrapText="1"/>
    </xf>
    <xf numFmtId="221" fontId="27" fillId="0" borderId="4" xfId="0" applyNumberFormat="1" applyFont="1" applyFill="1" applyBorder="1" applyAlignment="1">
      <alignment horizontal="center" vertical="center" wrapText="1"/>
    </xf>
    <xf numFmtId="0" fontId="26" fillId="0" borderId="4"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left" vertical="center" wrapText="1"/>
    </xf>
    <xf numFmtId="1" fontId="26" fillId="0" borderId="4" xfId="0" applyNumberFormat="1" applyFont="1" applyFill="1" applyBorder="1" applyAlignment="1">
      <alignment horizontal="center" vertical="center" wrapText="1"/>
    </xf>
    <xf numFmtId="1" fontId="26" fillId="0" borderId="4" xfId="0" applyNumberFormat="1"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2" fillId="0" borderId="0" xfId="0" applyFont="1" applyAlignment="1"/>
    <xf numFmtId="0" fontId="25" fillId="0" borderId="0" xfId="5" applyFont="1" applyFill="1" applyBorder="1" applyAlignment="1" applyProtection="1">
      <alignment vertical="center" wrapText="1"/>
      <protection locked="0"/>
    </xf>
    <xf numFmtId="0" fontId="22" fillId="0" borderId="4" xfId="5" applyFont="1" applyFill="1" applyBorder="1" applyAlignment="1">
      <alignment horizontal="center" vertical="center" wrapText="1"/>
    </xf>
    <xf numFmtId="0" fontId="16" fillId="0" borderId="4" xfId="0" applyFont="1" applyFill="1" applyBorder="1" applyAlignment="1">
      <alignment horizontal="center" vertical="center" wrapText="1"/>
    </xf>
    <xf numFmtId="221" fontId="16" fillId="0" borderId="4" xfId="0" applyNumberFormat="1" applyFont="1" applyFill="1" applyBorder="1" applyAlignment="1">
      <alignment horizontal="center" vertical="center" wrapText="1"/>
    </xf>
    <xf numFmtId="0" fontId="25" fillId="0" borderId="0" xfId="0" applyFont="1" applyFill="1" applyAlignment="1" applyProtection="1">
      <alignment horizontal="center" vertical="center"/>
      <protection locked="0"/>
    </xf>
    <xf numFmtId="0" fontId="15" fillId="0" borderId="0" xfId="5" applyFont="1" applyFill="1" applyAlignment="1">
      <alignment horizontal="center" vertical="center"/>
    </xf>
    <xf numFmtId="4" fontId="26" fillId="0" borderId="4" xfId="0" applyNumberFormat="1" applyFont="1" applyFill="1" applyBorder="1" applyAlignment="1">
      <alignment horizontal="right" vertical="center" wrapText="1"/>
    </xf>
    <xf numFmtId="4" fontId="27" fillId="0" borderId="4" xfId="0" applyNumberFormat="1" applyFont="1" applyFill="1" applyBorder="1" applyAlignment="1">
      <alignment horizontal="right" vertical="center" wrapText="1"/>
    </xf>
    <xf numFmtId="4" fontId="29" fillId="0" borderId="4" xfId="0" applyNumberFormat="1" applyFont="1" applyFill="1" applyBorder="1" applyAlignment="1">
      <alignment horizontal="right" vertical="center" wrapText="1"/>
    </xf>
    <xf numFmtId="4" fontId="26" fillId="0" borderId="4" xfId="0" applyNumberFormat="1" applyFont="1" applyFill="1" applyBorder="1" applyAlignment="1">
      <alignment horizontal="right" vertical="center"/>
    </xf>
    <xf numFmtId="4" fontId="27" fillId="0" borderId="4" xfId="0" applyNumberFormat="1" applyFont="1" applyFill="1" applyBorder="1" applyAlignment="1">
      <alignment horizontal="right" vertical="center"/>
    </xf>
    <xf numFmtId="4" fontId="29" fillId="0" borderId="4" xfId="0" applyNumberFormat="1" applyFont="1" applyFill="1" applyBorder="1" applyAlignment="1">
      <alignment horizontal="right" vertical="center"/>
    </xf>
    <xf numFmtId="0" fontId="22" fillId="0" borderId="4" xfId="5" applyFont="1" applyFill="1" applyBorder="1" applyAlignment="1">
      <alignment horizontal="left" vertical="center" wrapText="1"/>
    </xf>
    <xf numFmtId="4" fontId="22" fillId="0" borderId="4" xfId="0" applyNumberFormat="1" applyFont="1" applyFill="1" applyBorder="1" applyAlignment="1">
      <alignment horizontal="right" vertical="center" wrapText="1"/>
    </xf>
    <xf numFmtId="0" fontId="16" fillId="0" borderId="4" xfId="5" applyFont="1" applyFill="1" applyBorder="1" applyAlignment="1">
      <alignment horizontal="center" vertical="center" wrapText="1"/>
    </xf>
    <xf numFmtId="0" fontId="16" fillId="0" borderId="4" xfId="5" applyFont="1" applyFill="1" applyBorder="1" applyAlignment="1">
      <alignment horizontal="left" vertical="center" wrapText="1"/>
    </xf>
    <xf numFmtId="4" fontId="16" fillId="0" borderId="4" xfId="0" applyNumberFormat="1" applyFont="1" applyFill="1" applyBorder="1" applyAlignment="1">
      <alignment horizontal="right" vertical="center" wrapText="1"/>
    </xf>
    <xf numFmtId="0" fontId="34" fillId="0" borderId="4" xfId="5" applyFont="1" applyFill="1" applyBorder="1" applyAlignment="1">
      <alignment horizontal="center" vertical="center" wrapText="1"/>
    </xf>
    <xf numFmtId="0" fontId="34" fillId="0" borderId="4" xfId="5" applyFont="1" applyFill="1" applyBorder="1" applyAlignment="1">
      <alignment horizontal="left" vertical="center" wrapText="1"/>
    </xf>
    <xf numFmtId="0" fontId="26" fillId="0" borderId="4" xfId="5" applyFont="1" applyFill="1" applyBorder="1" applyAlignment="1">
      <alignment horizontal="left" vertical="center" wrapText="1"/>
    </xf>
    <xf numFmtId="0" fontId="24" fillId="0" borderId="0" xfId="5" applyFont="1" applyFill="1" applyAlignment="1">
      <alignment vertical="center"/>
    </xf>
    <xf numFmtId="0" fontId="30" fillId="0" borderId="0" xfId="5" applyFont="1" applyFill="1" applyAlignment="1" applyProtection="1">
      <alignment vertical="center" wrapText="1"/>
      <protection locked="0"/>
    </xf>
    <xf numFmtId="0" fontId="30" fillId="0" borderId="0" xfId="5" applyFont="1" applyFill="1" applyAlignment="1" applyProtection="1">
      <alignment vertical="center"/>
      <protection locked="0"/>
    </xf>
    <xf numFmtId="0" fontId="30" fillId="0" borderId="0" xfId="0" applyFont="1" applyFill="1" applyBorder="1" applyAlignment="1">
      <alignment vertical="center" wrapText="1"/>
    </xf>
    <xf numFmtId="0" fontId="22" fillId="0" borderId="4" xfId="0"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4" xfId="5" applyNumberFormat="1" applyFont="1" applyFill="1" applyBorder="1" applyAlignment="1">
      <alignment horizontal="center" vertical="center" wrapText="1"/>
    </xf>
    <xf numFmtId="0" fontId="35" fillId="0" borderId="4" xfId="0" applyFont="1" applyBorder="1" applyAlignment="1">
      <alignment horizontal="center" vertical="center" wrapText="1"/>
    </xf>
    <xf numFmtId="221" fontId="22" fillId="0" borderId="4" xfId="0" applyNumberFormat="1" applyFont="1" applyFill="1" applyBorder="1" applyAlignment="1">
      <alignment horizontal="center" vertical="center" wrapText="1"/>
    </xf>
    <xf numFmtId="221" fontId="22" fillId="0" borderId="4" xfId="0" applyNumberFormat="1" applyFont="1" applyFill="1" applyBorder="1" applyAlignment="1">
      <alignment horizontal="left" vertical="center" wrapText="1"/>
    </xf>
    <xf numFmtId="0" fontId="16"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22" fillId="0" borderId="4" xfId="0" applyFont="1" applyFill="1" applyBorder="1" applyAlignment="1">
      <alignment horizontal="left" vertical="center" wrapText="1"/>
    </xf>
    <xf numFmtId="2" fontId="16" fillId="0" borderId="4" xfId="0" applyNumberFormat="1" applyFont="1" applyFill="1" applyBorder="1" applyAlignment="1">
      <alignment horizontal="center" vertical="center" wrapText="1"/>
    </xf>
    <xf numFmtId="4" fontId="34" fillId="0" borderId="4" xfId="0" applyNumberFormat="1" applyFont="1" applyFill="1" applyBorder="1" applyAlignment="1">
      <alignment horizontal="right" vertical="center" wrapText="1"/>
    </xf>
    <xf numFmtId="0" fontId="6" fillId="0" borderId="0" xfId="0" applyFont="1" applyFill="1" applyBorder="1" applyAlignment="1">
      <alignment horizontal="center" vertical="center"/>
    </xf>
    <xf numFmtId="4" fontId="16" fillId="0" borderId="4" xfId="0" applyNumberFormat="1" applyFont="1" applyFill="1" applyBorder="1" applyAlignment="1">
      <alignment horizontal="right" vertical="center"/>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49" fontId="16" fillId="0" borderId="4" xfId="5" applyNumberFormat="1" applyFont="1" applyFill="1" applyBorder="1" applyAlignment="1">
      <alignment horizontal="left" vertical="center" wrapText="1"/>
    </xf>
    <xf numFmtId="0" fontId="20" fillId="0" borderId="5" xfId="5" applyFont="1" applyFill="1" applyBorder="1" applyAlignment="1">
      <alignment vertical="center" wrapText="1"/>
    </xf>
    <xf numFmtId="0" fontId="20" fillId="0" borderId="0" xfId="5"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 fontId="4" fillId="0" borderId="0" xfId="0" applyNumberFormat="1" applyFont="1" applyFill="1" applyAlignment="1">
      <alignment horizontal="center" vertical="center" wrapText="1"/>
    </xf>
    <xf numFmtId="0" fontId="11" fillId="0" borderId="0" xfId="0" applyFont="1" applyFill="1" applyAlignment="1">
      <alignment vertical="center" wrapText="1"/>
    </xf>
    <xf numFmtId="0" fontId="25" fillId="0" borderId="6" xfId="0" applyFont="1" applyFill="1" applyBorder="1" applyAlignment="1">
      <alignment horizontal="center" vertical="center" wrapText="1"/>
    </xf>
    <xf numFmtId="2" fontId="25" fillId="0" borderId="4" xfId="0" applyNumberFormat="1" applyFont="1" applyFill="1" applyBorder="1" applyAlignment="1" applyProtection="1">
      <alignment horizontal="center" vertical="center" wrapText="1"/>
      <protection hidden="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4" fontId="6" fillId="0" borderId="4" xfId="0" applyNumberFormat="1" applyFont="1" applyFill="1" applyBorder="1" applyAlignment="1">
      <alignment horizontal="right" vertical="center" wrapText="1"/>
    </xf>
    <xf numFmtId="1" fontId="6"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6" applyFont="1" applyFill="1" applyBorder="1" applyAlignment="1">
      <alignment horizontal="center" vertical="center" wrapText="1"/>
    </xf>
    <xf numFmtId="4" fontId="4" fillId="0" borderId="4" xfId="0" applyNumberFormat="1" applyFont="1" applyFill="1" applyBorder="1" applyAlignment="1">
      <alignment horizontal="right" vertical="center" wrapText="1"/>
    </xf>
    <xf numFmtId="4" fontId="4" fillId="0" borderId="4" xfId="0" applyNumberFormat="1" applyFont="1" applyFill="1" applyBorder="1" applyAlignment="1" applyProtection="1">
      <alignment horizontal="right" vertical="center" wrapText="1"/>
      <protection hidden="1"/>
    </xf>
    <xf numFmtId="43" fontId="4" fillId="0" borderId="4" xfId="0" applyNumberFormat="1" applyFont="1" applyFill="1" applyBorder="1" applyAlignment="1" applyProtection="1">
      <alignment horizontal="left" vertical="center" wrapText="1"/>
      <protection hidden="1"/>
    </xf>
    <xf numFmtId="49" fontId="4" fillId="0" borderId="7" xfId="0" applyNumberFormat="1" applyFont="1" applyFill="1" applyBorder="1" applyAlignment="1" applyProtection="1">
      <alignment horizontal="center" vertical="center" wrapText="1"/>
      <protection hidden="1"/>
    </xf>
    <xf numFmtId="43" fontId="4" fillId="0" borderId="7" xfId="0" applyNumberFormat="1" applyFont="1" applyFill="1" applyBorder="1" applyAlignment="1" applyProtection="1">
      <alignment horizontal="center" vertical="center" wrapText="1"/>
      <protection hidden="1"/>
    </xf>
    <xf numFmtId="0" fontId="38" fillId="0" borderId="0" xfId="0" applyFont="1" applyFill="1" applyBorder="1" applyAlignment="1">
      <alignment vertical="center" wrapText="1"/>
    </xf>
    <xf numFmtId="0" fontId="4" fillId="0" borderId="0" xfId="0" applyFont="1" applyFill="1" applyBorder="1" applyAlignment="1">
      <alignment horizontal="left" vertical="center" wrapText="1"/>
    </xf>
    <xf numFmtId="49" fontId="4" fillId="0" borderId="4" xfId="0" applyNumberFormat="1" applyFont="1" applyFill="1" applyBorder="1" applyAlignment="1" applyProtection="1">
      <alignment horizontal="center" vertical="center" wrapText="1"/>
      <protection hidden="1"/>
    </xf>
    <xf numFmtId="43" fontId="4" fillId="0" borderId="4" xfId="0" applyNumberFormat="1" applyFont="1" applyFill="1" applyBorder="1" applyAlignment="1" applyProtection="1">
      <alignment horizontal="center" vertical="center" wrapText="1"/>
      <protection hidden="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6" fillId="0" borderId="4" xfId="6" applyFont="1" applyFill="1" applyBorder="1" applyAlignment="1">
      <alignment horizontal="left" vertical="center" wrapText="1"/>
    </xf>
    <xf numFmtId="0" fontId="6" fillId="0" borderId="4" xfId="6" applyFont="1" applyFill="1" applyBorder="1" applyAlignment="1">
      <alignment horizontal="center" vertical="center" wrapText="1"/>
    </xf>
    <xf numFmtId="43" fontId="6" fillId="0" borderId="4" xfId="0" applyNumberFormat="1" applyFont="1" applyFill="1" applyBorder="1" applyAlignment="1" applyProtection="1">
      <alignment horizontal="left" vertical="center" wrapText="1"/>
      <protection hidden="1"/>
    </xf>
    <xf numFmtId="0" fontId="38" fillId="0" borderId="0" xfId="0" applyFont="1" applyFill="1" applyAlignment="1">
      <alignment vertical="center" wrapText="1"/>
    </xf>
    <xf numFmtId="0" fontId="6" fillId="0" borderId="4" xfId="0" applyFont="1" applyFill="1" applyBorder="1" applyAlignment="1" applyProtection="1">
      <alignment horizontal="left" vertical="center" wrapText="1"/>
      <protection hidden="1"/>
    </xf>
    <xf numFmtId="0" fontId="4" fillId="0" borderId="4" xfId="0" applyNumberFormat="1" applyFont="1" applyFill="1" applyBorder="1" applyAlignment="1" applyProtection="1">
      <alignment horizontal="center" vertical="center" wrapText="1"/>
      <protection hidden="1"/>
    </xf>
    <xf numFmtId="0" fontId="6" fillId="0" borderId="4" xfId="0" applyFont="1" applyFill="1" applyBorder="1" applyAlignment="1">
      <alignment vertical="center" wrapText="1"/>
    </xf>
    <xf numFmtId="0" fontId="4" fillId="0" borderId="7" xfId="0" applyNumberFormat="1" applyFont="1" applyFill="1" applyBorder="1" applyAlignment="1" applyProtection="1">
      <alignment horizontal="center" vertical="center" wrapText="1"/>
      <protection hidden="1"/>
    </xf>
    <xf numFmtId="221" fontId="6" fillId="0" borderId="4" xfId="0" applyNumberFormat="1" applyFont="1" applyFill="1" applyBorder="1" applyAlignment="1">
      <alignment horizontal="left" vertical="center" wrapText="1"/>
    </xf>
    <xf numFmtId="0" fontId="39" fillId="0" borderId="0" xfId="0" applyFont="1" applyFill="1" applyBorder="1" applyAlignment="1">
      <alignment vertical="center" wrapText="1"/>
    </xf>
    <xf numFmtId="0" fontId="40"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1" fontId="3" fillId="0" borderId="0" xfId="0" applyNumberFormat="1" applyFont="1" applyFill="1" applyAlignment="1">
      <alignment horizontal="center" vertical="center" wrapText="1"/>
    </xf>
    <xf numFmtId="2" fontId="3" fillId="0" borderId="0" xfId="0" applyNumberFormat="1" applyFont="1" applyFill="1" applyAlignment="1">
      <alignment horizontal="center" vertical="center" wrapText="1"/>
    </xf>
    <xf numFmtId="0" fontId="12" fillId="0" borderId="3" xfId="0" applyFont="1" applyFill="1" applyBorder="1" applyAlignment="1">
      <alignment horizontal="right" vertical="center" wrapText="1"/>
    </xf>
    <xf numFmtId="0" fontId="30"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6" fillId="0" borderId="0" xfId="0" applyFont="1" applyFill="1" applyBorder="1" applyAlignment="1">
      <alignment horizontal="center" vertical="center" wrapText="1"/>
    </xf>
    <xf numFmtId="2" fontId="26" fillId="0" borderId="4"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6" fillId="0" borderId="4" xfId="5" applyFont="1" applyFill="1" applyBorder="1" applyAlignment="1">
      <alignment horizontal="center" vertical="center" wrapText="1"/>
    </xf>
    <xf numFmtId="0" fontId="26" fillId="0" borderId="4" xfId="5" applyFont="1" applyFill="1" applyBorder="1" applyAlignment="1">
      <alignment horizontal="center" vertical="center"/>
    </xf>
    <xf numFmtId="0" fontId="22" fillId="0" borderId="4" xfId="0" applyFont="1" applyFill="1" applyBorder="1" applyAlignment="1">
      <alignment horizontal="center" vertical="center" wrapText="1"/>
    </xf>
    <xf numFmtId="2" fontId="22"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22" fillId="0" borderId="4" xfId="5" applyFont="1" applyFill="1" applyBorder="1" applyAlignment="1">
      <alignment horizontal="center" vertical="center" wrapText="1"/>
    </xf>
    <xf numFmtId="0" fontId="22" fillId="0" borderId="4" xfId="5" applyFont="1" applyFill="1" applyBorder="1" applyAlignment="1">
      <alignment horizontal="center" vertical="center"/>
    </xf>
    <xf numFmtId="0" fontId="36" fillId="0" borderId="0" xfId="0" applyFont="1" applyFill="1" applyAlignment="1">
      <alignment horizontal="center"/>
    </xf>
    <xf numFmtId="0" fontId="36" fillId="0" borderId="0" xfId="0" applyFont="1" applyFill="1" applyAlignment="1" applyProtection="1">
      <alignment horizontal="center" wrapText="1"/>
      <protection locked="0"/>
    </xf>
    <xf numFmtId="0" fontId="36" fillId="0" borderId="0" xfId="0" applyFont="1" applyFill="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36" fillId="0" borderId="0" xfId="5" applyFont="1" applyFill="1" applyBorder="1" applyAlignment="1">
      <alignment horizontal="center" vertical="center" wrapText="1"/>
    </xf>
    <xf numFmtId="0" fontId="5" fillId="0" borderId="0" xfId="5" applyFont="1" applyFill="1" applyBorder="1" applyAlignment="1" applyProtection="1">
      <alignment horizontal="center" vertical="center" wrapText="1"/>
      <protection locked="0"/>
    </xf>
    <xf numFmtId="0" fontId="30" fillId="0" borderId="0" xfId="5" applyFont="1" applyFill="1" applyAlignment="1" applyProtection="1">
      <alignment horizontal="center" vertical="center" wrapText="1"/>
      <protection locked="0"/>
    </xf>
    <xf numFmtId="0" fontId="30" fillId="0" borderId="0" xfId="5" applyFont="1" applyFill="1" applyAlignment="1" applyProtection="1">
      <alignment horizontal="center" vertical="center"/>
      <protection locked="0"/>
    </xf>
    <xf numFmtId="0" fontId="36" fillId="0" borderId="0" xfId="0" applyFont="1" applyFill="1" applyAlignment="1">
      <alignment horizontal="center" wrapText="1"/>
    </xf>
    <xf numFmtId="0" fontId="6" fillId="0" borderId="0" xfId="0" applyFont="1" applyFill="1" applyAlignment="1" applyProtection="1">
      <alignment horizontal="center"/>
      <protection locked="0"/>
    </xf>
    <xf numFmtId="0" fontId="22" fillId="0" borderId="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25" fillId="0"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2" xfId="0" applyFont="1" applyFill="1" applyBorder="1" applyAlignment="1">
      <alignment horizontal="center" vertical="center" wrapText="1"/>
    </xf>
    <xf numFmtId="1" fontId="25" fillId="0" borderId="4" xfId="0" applyNumberFormat="1" applyFont="1" applyFill="1" applyBorder="1" applyAlignment="1">
      <alignment horizontal="center" vertical="center" wrapText="1"/>
    </xf>
  </cellXfs>
  <cellStyles count="7">
    <cellStyle name="Header1" xfId="1"/>
    <cellStyle name="Header2" xfId="2"/>
    <cellStyle name="Normal" xfId="0" builtinId="0"/>
    <cellStyle name="Normal 12 2" xfId="3"/>
    <cellStyle name="Normal 2" xfId="4"/>
    <cellStyle name="Normal_bieuDH" xfId="5"/>
    <cellStyle name="Normal_Mau Bieu KH câp huyen(Anh) 12_1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934641</xdr:colOff>
      <xdr:row>1</xdr:row>
      <xdr:rowOff>11908</xdr:rowOff>
    </xdr:from>
    <xdr:to>
      <xdr:col>2</xdr:col>
      <xdr:colOff>154781</xdr:colOff>
      <xdr:row>1</xdr:row>
      <xdr:rowOff>11908</xdr:rowOff>
    </xdr:to>
    <xdr:cxnSp macro="">
      <xdr:nvCxnSpPr>
        <xdr:cNvPr id="3" name="Straight Connector 2"/>
        <xdr:cNvCxnSpPr/>
      </xdr:nvCxnSpPr>
      <xdr:spPr>
        <a:xfrm>
          <a:off x="1190625" y="452439"/>
          <a:ext cx="58935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220196</xdr:colOff>
      <xdr:row>4</xdr:row>
      <xdr:rowOff>16329</xdr:rowOff>
    </xdr:from>
    <xdr:to>
      <xdr:col>21</xdr:col>
      <xdr:colOff>149679</xdr:colOff>
      <xdr:row>4</xdr:row>
      <xdr:rowOff>17860</xdr:rowOff>
    </xdr:to>
    <xdr:cxnSp macro="">
      <xdr:nvCxnSpPr>
        <xdr:cNvPr id="8" name="Straight Connector 7"/>
        <xdr:cNvCxnSpPr/>
      </xdr:nvCxnSpPr>
      <xdr:spPr>
        <a:xfrm flipV="1">
          <a:off x="5182721" y="1102179"/>
          <a:ext cx="3263233" cy="1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250031</xdr:colOff>
      <xdr:row>1</xdr:row>
      <xdr:rowOff>5954</xdr:rowOff>
    </xdr:from>
    <xdr:to>
      <xdr:col>31</xdr:col>
      <xdr:colOff>53578</xdr:colOff>
      <xdr:row>1</xdr:row>
      <xdr:rowOff>5954</xdr:rowOff>
    </xdr:to>
    <xdr:cxnSp macro="">
      <xdr:nvCxnSpPr>
        <xdr:cNvPr id="10" name="Straight Connector 9"/>
        <xdr:cNvCxnSpPr/>
      </xdr:nvCxnSpPr>
      <xdr:spPr>
        <a:xfrm>
          <a:off x="10233422" y="446485"/>
          <a:ext cx="15597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871904</xdr:colOff>
      <xdr:row>1</xdr:row>
      <xdr:rowOff>7326</xdr:rowOff>
    </xdr:from>
    <xdr:to>
      <xdr:col>2</xdr:col>
      <xdr:colOff>73269</xdr:colOff>
      <xdr:row>1</xdr:row>
      <xdr:rowOff>7326</xdr:rowOff>
    </xdr:to>
    <xdr:cxnSp macro="">
      <xdr:nvCxnSpPr>
        <xdr:cNvPr id="3" name="Straight Connector 2"/>
        <xdr:cNvCxnSpPr/>
      </xdr:nvCxnSpPr>
      <xdr:spPr>
        <a:xfrm>
          <a:off x="1150327" y="446941"/>
          <a:ext cx="63744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80597</xdr:colOff>
      <xdr:row>1</xdr:row>
      <xdr:rowOff>14654</xdr:rowOff>
    </xdr:from>
    <xdr:to>
      <xdr:col>30</xdr:col>
      <xdr:colOff>219808</xdr:colOff>
      <xdr:row>1</xdr:row>
      <xdr:rowOff>14654</xdr:rowOff>
    </xdr:to>
    <xdr:cxnSp macro="">
      <xdr:nvCxnSpPr>
        <xdr:cNvPr id="7" name="Straight Connector 6"/>
        <xdr:cNvCxnSpPr/>
      </xdr:nvCxnSpPr>
      <xdr:spPr>
        <a:xfrm>
          <a:off x="10330962" y="454269"/>
          <a:ext cx="15166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235324</xdr:colOff>
      <xdr:row>4</xdr:row>
      <xdr:rowOff>11206</xdr:rowOff>
    </xdr:from>
    <xdr:to>
      <xdr:col>21</xdr:col>
      <xdr:colOff>24733</xdr:colOff>
      <xdr:row>4</xdr:row>
      <xdr:rowOff>12737</xdr:rowOff>
    </xdr:to>
    <xdr:cxnSp macro="">
      <xdr:nvCxnSpPr>
        <xdr:cNvPr id="6" name="Straight Connector 5"/>
        <xdr:cNvCxnSpPr/>
      </xdr:nvCxnSpPr>
      <xdr:spPr>
        <a:xfrm flipV="1">
          <a:off x="5345206" y="1098177"/>
          <a:ext cx="3263233" cy="1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1018190</xdr:colOff>
      <xdr:row>1</xdr:row>
      <xdr:rowOff>6568</xdr:rowOff>
    </xdr:from>
    <xdr:to>
      <xdr:col>2</xdr:col>
      <xdr:colOff>229914</xdr:colOff>
      <xdr:row>1</xdr:row>
      <xdr:rowOff>6568</xdr:rowOff>
    </xdr:to>
    <xdr:cxnSp macro="">
      <xdr:nvCxnSpPr>
        <xdr:cNvPr id="3" name="Straight Connector 2"/>
        <xdr:cNvCxnSpPr/>
      </xdr:nvCxnSpPr>
      <xdr:spPr>
        <a:xfrm>
          <a:off x="1307224" y="446689"/>
          <a:ext cx="6700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335017</xdr:colOff>
      <xdr:row>1</xdr:row>
      <xdr:rowOff>6568</xdr:rowOff>
    </xdr:from>
    <xdr:to>
      <xdr:col>31</xdr:col>
      <xdr:colOff>26275</xdr:colOff>
      <xdr:row>1</xdr:row>
      <xdr:rowOff>6568</xdr:rowOff>
    </xdr:to>
    <xdr:cxnSp macro="">
      <xdr:nvCxnSpPr>
        <xdr:cNvPr id="7" name="Straight Connector 6"/>
        <xdr:cNvCxnSpPr/>
      </xdr:nvCxnSpPr>
      <xdr:spPr>
        <a:xfrm>
          <a:off x="11193517" y="446689"/>
          <a:ext cx="146487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4</xdr:row>
      <xdr:rowOff>9525</xdr:rowOff>
    </xdr:from>
    <xdr:to>
      <xdr:col>20</xdr:col>
      <xdr:colOff>129508</xdr:colOff>
      <xdr:row>4</xdr:row>
      <xdr:rowOff>11056</xdr:rowOff>
    </xdr:to>
    <xdr:cxnSp macro="">
      <xdr:nvCxnSpPr>
        <xdr:cNvPr id="6" name="Straight Connector 5"/>
        <xdr:cNvCxnSpPr/>
      </xdr:nvCxnSpPr>
      <xdr:spPr>
        <a:xfrm flipV="1">
          <a:off x="5562600" y="1104900"/>
          <a:ext cx="3263233" cy="1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190499</xdr:colOff>
      <xdr:row>1</xdr:row>
      <xdr:rowOff>14654</xdr:rowOff>
    </xdr:from>
    <xdr:to>
      <xdr:col>30</xdr:col>
      <xdr:colOff>271096</xdr:colOff>
      <xdr:row>1</xdr:row>
      <xdr:rowOff>14654</xdr:rowOff>
    </xdr:to>
    <xdr:cxnSp macro="">
      <xdr:nvCxnSpPr>
        <xdr:cNvPr id="3" name="Straight Connector 2"/>
        <xdr:cNvCxnSpPr/>
      </xdr:nvCxnSpPr>
      <xdr:spPr>
        <a:xfrm>
          <a:off x="10807211" y="454269"/>
          <a:ext cx="15459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864577</xdr:colOff>
      <xdr:row>1</xdr:row>
      <xdr:rowOff>7327</xdr:rowOff>
    </xdr:from>
    <xdr:to>
      <xdr:col>2</xdr:col>
      <xdr:colOff>168519</xdr:colOff>
      <xdr:row>1</xdr:row>
      <xdr:rowOff>7327</xdr:rowOff>
    </xdr:to>
    <xdr:cxnSp macro="">
      <xdr:nvCxnSpPr>
        <xdr:cNvPr id="12" name="Straight Connector 11"/>
        <xdr:cNvCxnSpPr/>
      </xdr:nvCxnSpPr>
      <xdr:spPr>
        <a:xfrm>
          <a:off x="1128346" y="446942"/>
          <a:ext cx="6887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43963</xdr:colOff>
      <xdr:row>3</xdr:row>
      <xdr:rowOff>249115</xdr:rowOff>
    </xdr:from>
    <xdr:to>
      <xdr:col>21</xdr:col>
      <xdr:colOff>141965</xdr:colOff>
      <xdr:row>4</xdr:row>
      <xdr:rowOff>1531</xdr:rowOff>
    </xdr:to>
    <xdr:cxnSp macro="">
      <xdr:nvCxnSpPr>
        <xdr:cNvPr id="6" name="Straight Connector 5"/>
        <xdr:cNvCxnSpPr/>
      </xdr:nvCxnSpPr>
      <xdr:spPr>
        <a:xfrm flipV="1">
          <a:off x="5736982" y="1099038"/>
          <a:ext cx="3263233" cy="15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showZeros="0" zoomScale="115" zoomScaleNormal="115" workbookViewId="0">
      <selection activeCell="G16" sqref="G16"/>
    </sheetView>
  </sheetViews>
  <sheetFormatPr defaultRowHeight="15.75"/>
  <cols>
    <col min="1" max="1" width="3.85546875" style="12" customWidth="1"/>
    <col min="2" max="2" width="20.5703125" style="11" customWidth="1"/>
    <col min="3" max="3" width="5" style="12" customWidth="1"/>
    <col min="4" max="4" width="7" style="11" customWidth="1"/>
    <col min="5" max="5" width="5" style="11" customWidth="1"/>
    <col min="6" max="6" width="5.42578125" style="11" customWidth="1"/>
    <col min="7" max="7" width="6.28515625" style="11" customWidth="1"/>
    <col min="8" max="10" width="5.5703125" style="11" customWidth="1"/>
    <col min="11" max="12" width="4.85546875" style="11" customWidth="1"/>
    <col min="13" max="14" width="5.42578125" style="11" customWidth="1"/>
    <col min="15" max="15" width="4.5703125" style="11" customWidth="1"/>
    <col min="16" max="16" width="4.85546875" style="11" customWidth="1"/>
    <col min="17" max="17" width="4.7109375" style="11" customWidth="1"/>
    <col min="18" max="18" width="6.28515625" style="11" customWidth="1"/>
    <col min="19" max="19" width="4.5703125" style="11" customWidth="1"/>
    <col min="20" max="20" width="4.7109375" style="11" customWidth="1"/>
    <col min="21" max="21" width="4.5703125" style="11" customWidth="1"/>
    <col min="22" max="22" width="5.5703125" style="11" customWidth="1"/>
    <col min="23" max="24" width="4.5703125" style="11" customWidth="1"/>
    <col min="25" max="25" width="4.85546875" style="11" customWidth="1"/>
    <col min="26" max="27" width="6.140625" style="11" customWidth="1"/>
    <col min="28" max="28" width="4.5703125" style="11" customWidth="1"/>
    <col min="29" max="29" width="4.7109375" style="11" customWidth="1"/>
    <col min="30" max="32" width="5.42578125" style="11" customWidth="1"/>
    <col min="33" max="34" width="4.7109375" style="11" customWidth="1"/>
    <col min="35" max="35" width="5.7109375" style="11" customWidth="1"/>
    <col min="36" max="36" width="5.85546875" style="11" customWidth="1"/>
    <col min="37" max="16384" width="9.140625" style="11"/>
  </cols>
  <sheetData>
    <row r="1" spans="1:38" ht="34.5" customHeight="1">
      <c r="B1" s="136" t="s">
        <v>251</v>
      </c>
      <c r="C1" s="136"/>
      <c r="D1" s="136"/>
      <c r="E1" s="136"/>
      <c r="T1" s="73"/>
      <c r="U1" s="73"/>
      <c r="V1" s="73"/>
      <c r="W1" s="73"/>
      <c r="X1" s="136" t="s">
        <v>252</v>
      </c>
      <c r="Y1" s="136"/>
      <c r="Z1" s="136"/>
      <c r="AA1" s="136"/>
      <c r="AB1" s="136"/>
      <c r="AC1" s="136"/>
      <c r="AD1" s="136"/>
      <c r="AE1" s="136"/>
      <c r="AF1" s="136"/>
      <c r="AG1" s="136"/>
      <c r="AH1" s="136"/>
      <c r="AI1" s="136"/>
    </row>
    <row r="2" spans="1:38" ht="12.95" customHeight="1">
      <c r="A2" s="33"/>
      <c r="B2" s="29"/>
      <c r="C2" s="30"/>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3" spans="1:38" s="48" customFormat="1" ht="20.100000000000001" customHeight="1">
      <c r="A3" s="137" t="s">
        <v>327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1:38" s="1" customFormat="1" ht="18.75">
      <c r="A4" s="138" t="s">
        <v>328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49"/>
      <c r="AL4" s="49"/>
    </row>
    <row r="5" spans="1:38">
      <c r="A5" s="31"/>
      <c r="B5" s="31"/>
      <c r="C5" s="31"/>
      <c r="D5" s="31"/>
      <c r="E5" s="135" t="s">
        <v>28</v>
      </c>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8" ht="11.25" customHeight="1">
      <c r="A6" s="143" t="s">
        <v>16</v>
      </c>
      <c r="B6" s="143" t="s">
        <v>136</v>
      </c>
      <c r="C6" s="143" t="s">
        <v>20</v>
      </c>
      <c r="D6" s="146" t="s">
        <v>125</v>
      </c>
      <c r="E6" s="139" t="s">
        <v>31</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1"/>
    </row>
    <row r="7" spans="1:38" ht="25.5" customHeight="1">
      <c r="A7" s="144"/>
      <c r="B7" s="143"/>
      <c r="C7" s="145"/>
      <c r="D7" s="147"/>
      <c r="E7" s="40" t="s">
        <v>248</v>
      </c>
      <c r="F7" s="40" t="s">
        <v>249</v>
      </c>
      <c r="G7" s="40" t="s">
        <v>165</v>
      </c>
      <c r="H7" s="40" t="s">
        <v>166</v>
      </c>
      <c r="I7" s="40" t="s">
        <v>167</v>
      </c>
      <c r="J7" s="40" t="s">
        <v>168</v>
      </c>
      <c r="K7" s="40" t="s">
        <v>169</v>
      </c>
      <c r="L7" s="40" t="s">
        <v>170</v>
      </c>
      <c r="M7" s="40" t="s">
        <v>171</v>
      </c>
      <c r="N7" s="40" t="s">
        <v>172</v>
      </c>
      <c r="O7" s="40" t="s">
        <v>173</v>
      </c>
      <c r="P7" s="40" t="s">
        <v>174</v>
      </c>
      <c r="Q7" s="40" t="s">
        <v>175</v>
      </c>
      <c r="R7" s="40" t="s">
        <v>176</v>
      </c>
      <c r="S7" s="40" t="s">
        <v>177</v>
      </c>
      <c r="T7" s="40" t="s">
        <v>178</v>
      </c>
      <c r="U7" s="40" t="s">
        <v>179</v>
      </c>
      <c r="V7" s="40" t="s">
        <v>180</v>
      </c>
      <c r="W7" s="40" t="s">
        <v>181</v>
      </c>
      <c r="X7" s="40" t="s">
        <v>182</v>
      </c>
      <c r="Y7" s="40" t="s">
        <v>183</v>
      </c>
      <c r="Z7" s="40" t="s">
        <v>184</v>
      </c>
      <c r="AA7" s="40" t="s">
        <v>185</v>
      </c>
      <c r="AB7" s="40" t="s">
        <v>186</v>
      </c>
      <c r="AC7" s="40" t="s">
        <v>187</v>
      </c>
      <c r="AD7" s="40" t="s">
        <v>188</v>
      </c>
      <c r="AE7" s="40" t="s">
        <v>189</v>
      </c>
      <c r="AF7" s="40" t="s">
        <v>190</v>
      </c>
      <c r="AG7" s="40" t="s">
        <v>191</v>
      </c>
      <c r="AH7" s="40" t="s">
        <v>192</v>
      </c>
      <c r="AI7" s="40" t="s">
        <v>193</v>
      </c>
      <c r="AJ7" s="40" t="s">
        <v>194</v>
      </c>
    </row>
    <row r="8" spans="1:38" s="25" customFormat="1" ht="21" customHeight="1">
      <c r="A8" s="41">
        <v>-1</v>
      </c>
      <c r="B8" s="41">
        <v>-2</v>
      </c>
      <c r="C8" s="41">
        <v>-3</v>
      </c>
      <c r="D8" s="41" t="s">
        <v>250</v>
      </c>
      <c r="E8" s="41">
        <v>-5</v>
      </c>
      <c r="F8" s="41">
        <v>-6</v>
      </c>
      <c r="G8" s="41">
        <v>-7</v>
      </c>
      <c r="H8" s="41">
        <v>-8</v>
      </c>
      <c r="I8" s="41">
        <v>-9</v>
      </c>
      <c r="J8" s="41">
        <v>-10</v>
      </c>
      <c r="K8" s="41">
        <v>-11</v>
      </c>
      <c r="L8" s="41">
        <v>-12</v>
      </c>
      <c r="M8" s="41">
        <v>-13</v>
      </c>
      <c r="N8" s="41">
        <v>-14</v>
      </c>
      <c r="O8" s="41">
        <v>-15</v>
      </c>
      <c r="P8" s="41">
        <v>-16</v>
      </c>
      <c r="Q8" s="41">
        <v>-17</v>
      </c>
      <c r="R8" s="41">
        <v>-18</v>
      </c>
      <c r="S8" s="41">
        <v>-19</v>
      </c>
      <c r="T8" s="41">
        <v>-20</v>
      </c>
      <c r="U8" s="41">
        <v>-21</v>
      </c>
      <c r="V8" s="41">
        <v>-22</v>
      </c>
      <c r="W8" s="41">
        <v>-23</v>
      </c>
      <c r="X8" s="41">
        <v>-24</v>
      </c>
      <c r="Y8" s="41">
        <v>-25</v>
      </c>
      <c r="Z8" s="41">
        <v>-26</v>
      </c>
      <c r="AA8" s="41">
        <v>-27</v>
      </c>
      <c r="AB8" s="41">
        <v>-28</v>
      </c>
      <c r="AC8" s="41">
        <v>-29</v>
      </c>
      <c r="AD8" s="41">
        <v>-30</v>
      </c>
      <c r="AE8" s="41">
        <v>-31</v>
      </c>
      <c r="AF8" s="41">
        <v>-32</v>
      </c>
      <c r="AG8" s="41">
        <v>-33</v>
      </c>
      <c r="AH8" s="41">
        <v>-34</v>
      </c>
      <c r="AI8" s="41">
        <v>-35</v>
      </c>
      <c r="AJ8" s="41">
        <v>-36</v>
      </c>
    </row>
    <row r="9" spans="1:38" s="3" customFormat="1" ht="15.75" customHeight="1">
      <c r="A9" s="38">
        <v>1</v>
      </c>
      <c r="B9" s="42" t="s">
        <v>29</v>
      </c>
      <c r="C9" s="38" t="s">
        <v>21</v>
      </c>
      <c r="D9" s="56">
        <v>99839.489999999976</v>
      </c>
      <c r="E9" s="56">
        <v>264.52999999999997</v>
      </c>
      <c r="F9" s="56">
        <v>278.04000000000002</v>
      </c>
      <c r="G9" s="56">
        <v>18381.189999999999</v>
      </c>
      <c r="H9" s="56">
        <v>3002.44</v>
      </c>
      <c r="I9" s="56">
        <v>3480.03</v>
      </c>
      <c r="J9" s="56">
        <v>2352.2099999999996</v>
      </c>
      <c r="K9" s="56">
        <v>436.40000000000003</v>
      </c>
      <c r="L9" s="56">
        <v>359.55</v>
      </c>
      <c r="M9" s="56">
        <v>1103.8500000000001</v>
      </c>
      <c r="N9" s="56">
        <v>1388.05</v>
      </c>
      <c r="O9" s="56">
        <v>269.67</v>
      </c>
      <c r="P9" s="56">
        <v>519.39999999999986</v>
      </c>
      <c r="Q9" s="56">
        <v>248.69</v>
      </c>
      <c r="R9" s="56">
        <v>11619.859999999999</v>
      </c>
      <c r="S9" s="56">
        <v>515.33999999999992</v>
      </c>
      <c r="T9" s="56">
        <v>328.99</v>
      </c>
      <c r="U9" s="56">
        <v>265.3</v>
      </c>
      <c r="V9" s="56">
        <v>1321.7100000000003</v>
      </c>
      <c r="W9" s="56">
        <v>706.98</v>
      </c>
      <c r="X9" s="56">
        <v>385.12</v>
      </c>
      <c r="Y9" s="56">
        <v>540.0100000000001</v>
      </c>
      <c r="Z9" s="56">
        <v>21423.21</v>
      </c>
      <c r="AA9" s="56">
        <v>20114.23</v>
      </c>
      <c r="AB9" s="56">
        <v>561.16</v>
      </c>
      <c r="AC9" s="56">
        <v>365.98999999999995</v>
      </c>
      <c r="AD9" s="56">
        <v>1435.4999999999998</v>
      </c>
      <c r="AE9" s="56">
        <v>1854.83</v>
      </c>
      <c r="AF9" s="56">
        <v>1993.2</v>
      </c>
      <c r="AG9" s="56">
        <v>446.90000000000003</v>
      </c>
      <c r="AH9" s="56">
        <v>505.79</v>
      </c>
      <c r="AI9" s="56">
        <v>1685.87</v>
      </c>
      <c r="AJ9" s="56">
        <v>1685.4499999999998</v>
      </c>
    </row>
    <row r="10" spans="1:38" s="1" customFormat="1" ht="15.75" customHeight="1">
      <c r="A10" s="39" t="s">
        <v>1</v>
      </c>
      <c r="B10" s="43" t="s">
        <v>71</v>
      </c>
      <c r="C10" s="39" t="s">
        <v>72</v>
      </c>
      <c r="D10" s="57">
        <v>5536.52</v>
      </c>
      <c r="E10" s="57">
        <v>64.91</v>
      </c>
      <c r="F10" s="57">
        <v>0.55000000000000004</v>
      </c>
      <c r="G10" s="57">
        <v>101.2</v>
      </c>
      <c r="H10" s="57">
        <v>540.09999999999991</v>
      </c>
      <c r="I10" s="57">
        <v>115.21</v>
      </c>
      <c r="J10" s="57">
        <v>392.9</v>
      </c>
      <c r="K10" s="57">
        <v>124.31</v>
      </c>
      <c r="L10" s="57">
        <v>259.60000000000002</v>
      </c>
      <c r="M10" s="57">
        <v>185.70999999999998</v>
      </c>
      <c r="N10" s="57">
        <v>100.28999999999999</v>
      </c>
      <c r="O10" s="57">
        <v>123.46000000000001</v>
      </c>
      <c r="P10" s="57">
        <v>215.76</v>
      </c>
      <c r="Q10" s="57">
        <v>129.75</v>
      </c>
      <c r="R10" s="57">
        <v>153.58000000000001</v>
      </c>
      <c r="S10" s="57">
        <v>153.23999999999998</v>
      </c>
      <c r="T10" s="57">
        <v>84.26</v>
      </c>
      <c r="U10" s="57">
        <v>141.97999999999999</v>
      </c>
      <c r="V10" s="57">
        <v>60.51</v>
      </c>
      <c r="W10" s="57">
        <v>114.28999999999999</v>
      </c>
      <c r="X10" s="57">
        <v>166.06</v>
      </c>
      <c r="Y10" s="57">
        <v>223.28</v>
      </c>
      <c r="Z10" s="57">
        <v>31.27</v>
      </c>
      <c r="AA10" s="57">
        <v>83.05</v>
      </c>
      <c r="AB10" s="57">
        <v>214.98</v>
      </c>
      <c r="AC10" s="57">
        <v>171.33</v>
      </c>
      <c r="AD10" s="57">
        <v>240.5</v>
      </c>
      <c r="AE10" s="57">
        <v>359.21999999999997</v>
      </c>
      <c r="AF10" s="57">
        <v>302.3</v>
      </c>
      <c r="AG10" s="57">
        <v>111.17999999999999</v>
      </c>
      <c r="AH10" s="57">
        <v>183.23</v>
      </c>
      <c r="AI10" s="57">
        <v>182.78</v>
      </c>
      <c r="AJ10" s="57">
        <v>205.73000000000002</v>
      </c>
    </row>
    <row r="11" spans="1:38" s="2" customFormat="1" ht="15.75" customHeight="1">
      <c r="A11" s="44"/>
      <c r="B11" s="45" t="s">
        <v>69</v>
      </c>
      <c r="C11" s="44" t="s">
        <v>70</v>
      </c>
      <c r="D11" s="58">
        <v>4210.9399999999996</v>
      </c>
      <c r="E11" s="58">
        <v>64.91</v>
      </c>
      <c r="F11" s="58">
        <v>0.55000000000000004</v>
      </c>
      <c r="G11" s="58">
        <v>91.41</v>
      </c>
      <c r="H11" s="58">
        <v>57.56</v>
      </c>
      <c r="I11" s="58">
        <v>106.16</v>
      </c>
      <c r="J11" s="58">
        <v>392.43</v>
      </c>
      <c r="K11" s="58">
        <v>71.190000000000012</v>
      </c>
      <c r="L11" s="58">
        <v>168.48000000000002</v>
      </c>
      <c r="M11" s="58">
        <v>185.6</v>
      </c>
      <c r="N11" s="58">
        <v>100.28999999999999</v>
      </c>
      <c r="O11" s="58">
        <v>115.75999999999999</v>
      </c>
      <c r="P11" s="58">
        <v>159.45999999999998</v>
      </c>
      <c r="Q11" s="58">
        <v>102.36</v>
      </c>
      <c r="R11" s="58">
        <v>150.59</v>
      </c>
      <c r="S11" s="58">
        <v>153.23999999999998</v>
      </c>
      <c r="T11" s="58">
        <v>84.26</v>
      </c>
      <c r="U11" s="58">
        <v>126.65</v>
      </c>
      <c r="V11" s="58">
        <v>57.65</v>
      </c>
      <c r="W11" s="58">
        <v>106.99</v>
      </c>
      <c r="X11" s="58">
        <v>164.81</v>
      </c>
      <c r="Y11" s="58">
        <v>133.61999999999998</v>
      </c>
      <c r="Z11" s="58">
        <v>22.39</v>
      </c>
      <c r="AA11" s="58">
        <v>64.94</v>
      </c>
      <c r="AB11" s="58">
        <v>208.5</v>
      </c>
      <c r="AC11" s="58">
        <v>168.22</v>
      </c>
      <c r="AD11" s="58">
        <v>237.1</v>
      </c>
      <c r="AE11" s="58">
        <v>229.53</v>
      </c>
      <c r="AF11" s="58">
        <v>264.58</v>
      </c>
      <c r="AG11" s="58">
        <v>103.57</v>
      </c>
      <c r="AH11" s="58">
        <v>90.22</v>
      </c>
      <c r="AI11" s="58">
        <v>150.62</v>
      </c>
      <c r="AJ11" s="58">
        <v>77.3</v>
      </c>
    </row>
    <row r="12" spans="1:38" s="2" customFormat="1" ht="15.75" customHeight="1">
      <c r="A12" s="44"/>
      <c r="B12" s="45" t="s">
        <v>161</v>
      </c>
      <c r="C12" s="44" t="s">
        <v>160</v>
      </c>
      <c r="D12" s="58">
        <v>1325.5800000000002</v>
      </c>
      <c r="E12" s="58">
        <v>0</v>
      </c>
      <c r="F12" s="58">
        <v>0</v>
      </c>
      <c r="G12" s="58">
        <v>9.7899999999999991</v>
      </c>
      <c r="H12" s="58">
        <v>482.54</v>
      </c>
      <c r="I12" s="58">
        <v>9.0500000000000007</v>
      </c>
      <c r="J12" s="58">
        <v>0.47</v>
      </c>
      <c r="K12" s="58">
        <v>53.12</v>
      </c>
      <c r="L12" s="58">
        <v>91.12</v>
      </c>
      <c r="M12" s="58">
        <v>0.11</v>
      </c>
      <c r="N12" s="58">
        <v>0</v>
      </c>
      <c r="O12" s="58">
        <v>7.7000000000000011</v>
      </c>
      <c r="P12" s="58">
        <v>56.3</v>
      </c>
      <c r="Q12" s="58">
        <v>27.39</v>
      </c>
      <c r="R12" s="58">
        <v>2.99</v>
      </c>
      <c r="S12" s="58">
        <v>0</v>
      </c>
      <c r="T12" s="58">
        <v>0</v>
      </c>
      <c r="U12" s="58">
        <v>15.33</v>
      </c>
      <c r="V12" s="58">
        <v>2.86</v>
      </c>
      <c r="W12" s="58">
        <v>7.3</v>
      </c>
      <c r="X12" s="58">
        <v>1.25</v>
      </c>
      <c r="Y12" s="58">
        <v>89.66</v>
      </c>
      <c r="Z12" s="58">
        <v>8.8800000000000008</v>
      </c>
      <c r="AA12" s="58">
        <v>18.11</v>
      </c>
      <c r="AB12" s="58">
        <v>6.48</v>
      </c>
      <c r="AC12" s="58">
        <v>3.11</v>
      </c>
      <c r="AD12" s="58">
        <v>3.4</v>
      </c>
      <c r="AE12" s="58">
        <v>129.69</v>
      </c>
      <c r="AF12" s="58">
        <v>37.72</v>
      </c>
      <c r="AG12" s="58">
        <v>7.6099999999999994</v>
      </c>
      <c r="AH12" s="58">
        <v>93.01</v>
      </c>
      <c r="AI12" s="58">
        <v>32.159999999999997</v>
      </c>
      <c r="AJ12" s="58">
        <v>128.43</v>
      </c>
    </row>
    <row r="13" spans="1:38" s="1" customFormat="1" ht="15.75" customHeight="1">
      <c r="A13" s="39" t="s">
        <v>2</v>
      </c>
      <c r="B13" s="43" t="s">
        <v>95</v>
      </c>
      <c r="C13" s="39" t="s">
        <v>47</v>
      </c>
      <c r="D13" s="57">
        <v>3871.4900000000007</v>
      </c>
      <c r="E13" s="57">
        <v>50.41</v>
      </c>
      <c r="F13" s="57">
        <v>8.2100000000000009</v>
      </c>
      <c r="G13" s="57">
        <v>192.28</v>
      </c>
      <c r="H13" s="57">
        <v>382.62</v>
      </c>
      <c r="I13" s="57">
        <v>117.08000000000001</v>
      </c>
      <c r="J13" s="57">
        <v>231.51000000000002</v>
      </c>
      <c r="K13" s="57">
        <v>65.83</v>
      </c>
      <c r="L13" s="57">
        <v>43.680000000000007</v>
      </c>
      <c r="M13" s="57">
        <v>140.63</v>
      </c>
      <c r="N13" s="57">
        <v>153.95000000000002</v>
      </c>
      <c r="O13" s="57">
        <v>50.77</v>
      </c>
      <c r="P13" s="57">
        <v>66.25</v>
      </c>
      <c r="Q13" s="57">
        <v>67.62</v>
      </c>
      <c r="R13" s="57">
        <v>419.95000000000005</v>
      </c>
      <c r="S13" s="57">
        <v>148.32999999999998</v>
      </c>
      <c r="T13" s="57">
        <v>56.13</v>
      </c>
      <c r="U13" s="57">
        <v>72.88</v>
      </c>
      <c r="V13" s="57">
        <v>226.76</v>
      </c>
      <c r="W13" s="57">
        <v>237.28</v>
      </c>
      <c r="X13" s="57">
        <v>115.23</v>
      </c>
      <c r="Y13" s="57">
        <v>55.480000000000004</v>
      </c>
      <c r="Z13" s="57">
        <v>105.19000000000001</v>
      </c>
      <c r="AA13" s="57">
        <v>144.24</v>
      </c>
      <c r="AB13" s="57">
        <v>70.31</v>
      </c>
      <c r="AC13" s="57">
        <v>57.86</v>
      </c>
      <c r="AD13" s="57">
        <v>103.14</v>
      </c>
      <c r="AE13" s="57">
        <v>114.77</v>
      </c>
      <c r="AF13" s="57">
        <v>55.3</v>
      </c>
      <c r="AG13" s="57">
        <v>81.33</v>
      </c>
      <c r="AH13" s="57">
        <v>46.55</v>
      </c>
      <c r="AI13" s="57">
        <v>134</v>
      </c>
      <c r="AJ13" s="57">
        <v>55.92</v>
      </c>
    </row>
    <row r="14" spans="1:38" s="1" customFormat="1" ht="15.75" customHeight="1">
      <c r="A14" s="39" t="s">
        <v>3</v>
      </c>
      <c r="B14" s="43" t="s">
        <v>32</v>
      </c>
      <c r="C14" s="39" t="s">
        <v>37</v>
      </c>
      <c r="D14" s="57">
        <v>7116.579999999999</v>
      </c>
      <c r="E14" s="57">
        <v>112.26</v>
      </c>
      <c r="F14" s="57">
        <v>78.03</v>
      </c>
      <c r="G14" s="57">
        <v>720.49</v>
      </c>
      <c r="H14" s="57">
        <v>701.45</v>
      </c>
      <c r="I14" s="57">
        <v>162.83999999999997</v>
      </c>
      <c r="J14" s="57">
        <v>329.1</v>
      </c>
      <c r="K14" s="57">
        <v>94.39</v>
      </c>
      <c r="L14" s="57">
        <v>32.61</v>
      </c>
      <c r="M14" s="57">
        <v>112.26</v>
      </c>
      <c r="N14" s="57">
        <v>156.22</v>
      </c>
      <c r="O14" s="57">
        <v>61.46</v>
      </c>
      <c r="P14" s="57">
        <v>33.94</v>
      </c>
      <c r="Q14" s="57">
        <v>43.51</v>
      </c>
      <c r="R14" s="57">
        <v>515.22</v>
      </c>
      <c r="S14" s="57">
        <v>107.11</v>
      </c>
      <c r="T14" s="57">
        <v>84.24</v>
      </c>
      <c r="U14" s="57">
        <v>45.28</v>
      </c>
      <c r="V14" s="57">
        <v>116.14</v>
      </c>
      <c r="W14" s="57">
        <v>154.01</v>
      </c>
      <c r="X14" s="57">
        <v>99.21</v>
      </c>
      <c r="Y14" s="57">
        <v>99.64</v>
      </c>
      <c r="Z14" s="57">
        <v>238.1</v>
      </c>
      <c r="AA14" s="57">
        <v>704.42</v>
      </c>
      <c r="AB14" s="57">
        <v>93.38</v>
      </c>
      <c r="AC14" s="57">
        <v>78.8</v>
      </c>
      <c r="AD14" s="57">
        <v>137.15</v>
      </c>
      <c r="AE14" s="57">
        <v>477.95</v>
      </c>
      <c r="AF14" s="57">
        <v>251.07999999999998</v>
      </c>
      <c r="AG14" s="57">
        <v>187.64999999999998</v>
      </c>
      <c r="AH14" s="57">
        <v>203.60999999999999</v>
      </c>
      <c r="AI14" s="57">
        <v>467.2</v>
      </c>
      <c r="AJ14" s="57">
        <v>417.83</v>
      </c>
    </row>
    <row r="15" spans="1:38" s="1" customFormat="1" ht="15.75" customHeight="1">
      <c r="A15" s="39" t="s">
        <v>4</v>
      </c>
      <c r="B15" s="43" t="s">
        <v>11</v>
      </c>
      <c r="C15" s="39" t="s">
        <v>22</v>
      </c>
      <c r="D15" s="57">
        <v>30086.65</v>
      </c>
      <c r="E15" s="57">
        <v>0</v>
      </c>
      <c r="F15" s="57">
        <v>0</v>
      </c>
      <c r="G15" s="57">
        <v>5168.45</v>
      </c>
      <c r="H15" s="57">
        <v>851.14</v>
      </c>
      <c r="I15" s="57">
        <v>1156.53</v>
      </c>
      <c r="J15" s="57">
        <v>823.17000000000007</v>
      </c>
      <c r="K15" s="57">
        <v>148.62</v>
      </c>
      <c r="L15" s="57">
        <v>4.54</v>
      </c>
      <c r="M15" s="57">
        <v>519.88</v>
      </c>
      <c r="N15" s="57">
        <v>0</v>
      </c>
      <c r="O15" s="57">
        <v>27.56</v>
      </c>
      <c r="P15" s="57">
        <v>187.57</v>
      </c>
      <c r="Q15" s="57">
        <v>0</v>
      </c>
      <c r="R15" s="57">
        <v>1484.78</v>
      </c>
      <c r="S15" s="57">
        <v>84.55</v>
      </c>
      <c r="T15" s="57">
        <v>0</v>
      </c>
      <c r="U15" s="57">
        <v>0</v>
      </c>
      <c r="V15" s="57">
        <v>0</v>
      </c>
      <c r="W15" s="57">
        <v>0</v>
      </c>
      <c r="X15" s="57">
        <v>0</v>
      </c>
      <c r="Y15" s="57">
        <v>113.58</v>
      </c>
      <c r="Z15" s="57">
        <v>12068.99</v>
      </c>
      <c r="AA15" s="57">
        <v>7269.14</v>
      </c>
      <c r="AB15" s="57">
        <v>0</v>
      </c>
      <c r="AC15" s="57">
        <v>0</v>
      </c>
      <c r="AD15" s="57">
        <v>0</v>
      </c>
      <c r="AE15" s="57">
        <v>178.15</v>
      </c>
      <c r="AF15" s="57">
        <v>0</v>
      </c>
      <c r="AG15" s="57">
        <v>0</v>
      </c>
      <c r="AH15" s="57">
        <v>0</v>
      </c>
      <c r="AI15" s="57">
        <v>0</v>
      </c>
      <c r="AJ15" s="57">
        <v>0</v>
      </c>
    </row>
    <row r="16" spans="1:38" s="1" customFormat="1" ht="15.75" customHeight="1">
      <c r="A16" s="39" t="s">
        <v>5</v>
      </c>
      <c r="B16" s="43" t="s">
        <v>12</v>
      </c>
      <c r="C16" s="39" t="s">
        <v>23</v>
      </c>
      <c r="D16" s="57">
        <v>9213.01</v>
      </c>
      <c r="E16" s="57">
        <v>0</v>
      </c>
      <c r="F16" s="57">
        <v>0</v>
      </c>
      <c r="G16" s="57">
        <v>0</v>
      </c>
      <c r="H16" s="57">
        <v>0</v>
      </c>
      <c r="I16" s="57">
        <v>0</v>
      </c>
      <c r="J16" s="57">
        <v>0</v>
      </c>
      <c r="K16" s="57">
        <v>0</v>
      </c>
      <c r="L16" s="57">
        <v>0</v>
      </c>
      <c r="M16" s="57">
        <v>0</v>
      </c>
      <c r="N16" s="57">
        <v>0</v>
      </c>
      <c r="O16" s="57">
        <v>0</v>
      </c>
      <c r="P16" s="57">
        <v>0</v>
      </c>
      <c r="Q16" s="57">
        <v>0</v>
      </c>
      <c r="R16" s="57">
        <v>1724.32</v>
      </c>
      <c r="S16" s="57">
        <v>0</v>
      </c>
      <c r="T16" s="57">
        <v>0</v>
      </c>
      <c r="U16" s="57">
        <v>0</v>
      </c>
      <c r="V16" s="57">
        <v>0</v>
      </c>
      <c r="W16" s="57">
        <v>0</v>
      </c>
      <c r="X16" s="57">
        <v>0</v>
      </c>
      <c r="Y16" s="57">
        <v>0</v>
      </c>
      <c r="Z16" s="57">
        <v>0</v>
      </c>
      <c r="AA16" s="57">
        <v>7488.69</v>
      </c>
      <c r="AB16" s="57">
        <v>0</v>
      </c>
      <c r="AC16" s="57">
        <v>0</v>
      </c>
      <c r="AD16" s="57">
        <v>0</v>
      </c>
      <c r="AE16" s="57">
        <v>0</v>
      </c>
      <c r="AF16" s="57">
        <v>0</v>
      </c>
      <c r="AG16" s="57">
        <v>0</v>
      </c>
      <c r="AH16" s="57">
        <v>0</v>
      </c>
      <c r="AI16" s="57">
        <v>0</v>
      </c>
      <c r="AJ16" s="57">
        <v>0</v>
      </c>
    </row>
    <row r="17" spans="1:36" s="1" customFormat="1" ht="15.75" customHeight="1">
      <c r="A17" s="39" t="s">
        <v>34</v>
      </c>
      <c r="B17" s="43" t="s">
        <v>33</v>
      </c>
      <c r="C17" s="39" t="s">
        <v>38</v>
      </c>
      <c r="D17" s="57">
        <v>43461.25</v>
      </c>
      <c r="E17" s="57">
        <v>35.669999999999995</v>
      </c>
      <c r="F17" s="57">
        <v>185.79</v>
      </c>
      <c r="G17" s="57">
        <v>12188.070000000002</v>
      </c>
      <c r="H17" s="57">
        <v>491.09</v>
      </c>
      <c r="I17" s="57">
        <v>1918.59</v>
      </c>
      <c r="J17" s="57">
        <v>497.19</v>
      </c>
      <c r="K17" s="57">
        <v>0</v>
      </c>
      <c r="L17" s="57">
        <v>11.01</v>
      </c>
      <c r="M17" s="57">
        <v>134.6</v>
      </c>
      <c r="N17" s="57">
        <v>962.05</v>
      </c>
      <c r="O17" s="57">
        <v>0</v>
      </c>
      <c r="P17" s="57">
        <v>0</v>
      </c>
      <c r="Q17" s="57">
        <v>0</v>
      </c>
      <c r="R17" s="57">
        <v>7293.97</v>
      </c>
      <c r="S17" s="57">
        <v>4.59</v>
      </c>
      <c r="T17" s="57">
        <v>90.46</v>
      </c>
      <c r="U17" s="57">
        <v>0</v>
      </c>
      <c r="V17" s="57">
        <v>907.43</v>
      </c>
      <c r="W17" s="57">
        <v>198.56</v>
      </c>
      <c r="X17" s="57">
        <v>0</v>
      </c>
      <c r="Y17" s="57">
        <v>21.05</v>
      </c>
      <c r="Z17" s="57">
        <v>8947.5400000000009</v>
      </c>
      <c r="AA17" s="57">
        <v>4370.2299999999996</v>
      </c>
      <c r="AB17" s="57">
        <v>177.57</v>
      </c>
      <c r="AC17" s="57">
        <v>33.32</v>
      </c>
      <c r="AD17" s="57">
        <v>943.05</v>
      </c>
      <c r="AE17" s="57">
        <v>697.77</v>
      </c>
      <c r="AF17" s="57">
        <v>1365.22</v>
      </c>
      <c r="AG17" s="57">
        <v>57.23</v>
      </c>
      <c r="AH17" s="57">
        <v>66.61</v>
      </c>
      <c r="AI17" s="57">
        <v>869.75</v>
      </c>
      <c r="AJ17" s="57">
        <v>992.84</v>
      </c>
    </row>
    <row r="18" spans="1:36" s="1" customFormat="1" ht="15.75" customHeight="1">
      <c r="A18" s="39" t="s">
        <v>35</v>
      </c>
      <c r="B18" s="43" t="s">
        <v>76</v>
      </c>
      <c r="C18" s="39" t="s">
        <v>64</v>
      </c>
      <c r="D18" s="57">
        <v>325.14999999999998</v>
      </c>
      <c r="E18" s="57">
        <v>1.28</v>
      </c>
      <c r="F18" s="57">
        <v>5.33</v>
      </c>
      <c r="G18" s="57">
        <v>10.7</v>
      </c>
      <c r="H18" s="57">
        <v>26.889999999999997</v>
      </c>
      <c r="I18" s="57">
        <v>9.7799999999999994</v>
      </c>
      <c r="J18" s="57">
        <v>21.04</v>
      </c>
      <c r="K18" s="57">
        <v>3.25</v>
      </c>
      <c r="L18" s="57">
        <v>2.3200000000000003</v>
      </c>
      <c r="M18" s="57">
        <v>5.32</v>
      </c>
      <c r="N18" s="57">
        <v>9.49</v>
      </c>
      <c r="O18" s="57">
        <v>1.18</v>
      </c>
      <c r="P18" s="57">
        <v>13.25</v>
      </c>
      <c r="Q18" s="57">
        <v>7.81</v>
      </c>
      <c r="R18" s="57">
        <v>17.46</v>
      </c>
      <c r="S18" s="57">
        <v>5.79</v>
      </c>
      <c r="T18" s="57">
        <v>13.9</v>
      </c>
      <c r="U18" s="57">
        <v>4.6500000000000004</v>
      </c>
      <c r="V18" s="57">
        <v>0.34</v>
      </c>
      <c r="W18" s="57">
        <v>0.83</v>
      </c>
      <c r="X18" s="57">
        <v>3.5</v>
      </c>
      <c r="Y18" s="57">
        <v>20.46</v>
      </c>
      <c r="Z18" s="57">
        <v>12.57</v>
      </c>
      <c r="AA18" s="57">
        <v>11.94</v>
      </c>
      <c r="AB18" s="57">
        <v>4.92</v>
      </c>
      <c r="AC18" s="57">
        <v>5.22</v>
      </c>
      <c r="AD18" s="57">
        <v>5.35</v>
      </c>
      <c r="AE18" s="57">
        <v>20.71</v>
      </c>
      <c r="AF18" s="57">
        <v>19.3</v>
      </c>
      <c r="AG18" s="57">
        <v>9.51</v>
      </c>
      <c r="AH18" s="57">
        <v>5.79</v>
      </c>
      <c r="AI18" s="57">
        <v>32.14</v>
      </c>
      <c r="AJ18" s="57">
        <v>13.13</v>
      </c>
    </row>
    <row r="19" spans="1:36" s="2" customFormat="1" ht="15.75" customHeight="1">
      <c r="A19" s="39" t="s">
        <v>44</v>
      </c>
      <c r="B19" s="43" t="s">
        <v>42</v>
      </c>
      <c r="C19" s="39" t="s">
        <v>43</v>
      </c>
      <c r="D19" s="57">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row>
    <row r="20" spans="1:36" s="2" customFormat="1" ht="15.75" customHeight="1">
      <c r="A20" s="39" t="s">
        <v>148</v>
      </c>
      <c r="B20" s="43" t="s">
        <v>48</v>
      </c>
      <c r="C20" s="39" t="s">
        <v>49</v>
      </c>
      <c r="D20" s="57">
        <v>228.84000000000003</v>
      </c>
      <c r="E20" s="58">
        <v>0</v>
      </c>
      <c r="F20" s="58">
        <v>0.13</v>
      </c>
      <c r="G20" s="58">
        <v>0</v>
      </c>
      <c r="H20" s="58">
        <v>9.1499999999999986</v>
      </c>
      <c r="I20" s="58">
        <v>0</v>
      </c>
      <c r="J20" s="58">
        <v>57.3</v>
      </c>
      <c r="K20" s="58">
        <v>0</v>
      </c>
      <c r="L20" s="58">
        <v>5.79</v>
      </c>
      <c r="M20" s="58">
        <v>5.45</v>
      </c>
      <c r="N20" s="58">
        <v>6.0500000000000007</v>
      </c>
      <c r="O20" s="58">
        <v>5.24</v>
      </c>
      <c r="P20" s="58">
        <v>2.63</v>
      </c>
      <c r="Q20" s="58">
        <v>0</v>
      </c>
      <c r="R20" s="58">
        <v>10.58</v>
      </c>
      <c r="S20" s="58">
        <v>11.73</v>
      </c>
      <c r="T20" s="58">
        <v>0</v>
      </c>
      <c r="U20" s="58">
        <v>0.51</v>
      </c>
      <c r="V20" s="58">
        <v>10.53</v>
      </c>
      <c r="W20" s="58">
        <v>2.0099999999999998</v>
      </c>
      <c r="X20" s="58">
        <v>1.1200000000000001</v>
      </c>
      <c r="Y20" s="58">
        <v>6.5200000000000005</v>
      </c>
      <c r="Z20" s="58">
        <v>19.55</v>
      </c>
      <c r="AA20" s="58">
        <v>42.52</v>
      </c>
      <c r="AB20" s="58">
        <v>0</v>
      </c>
      <c r="AC20" s="58">
        <v>19.46</v>
      </c>
      <c r="AD20" s="58">
        <v>6.31</v>
      </c>
      <c r="AE20" s="58">
        <v>6.26</v>
      </c>
      <c r="AF20" s="58">
        <v>0</v>
      </c>
      <c r="AG20" s="58">
        <v>0</v>
      </c>
      <c r="AH20" s="58">
        <v>0</v>
      </c>
      <c r="AI20" s="58">
        <v>0</v>
      </c>
      <c r="AJ20" s="58">
        <v>0</v>
      </c>
    </row>
    <row r="21" spans="1:36" s="3" customFormat="1" ht="15.75" customHeight="1">
      <c r="A21" s="38">
        <v>2</v>
      </c>
      <c r="B21" s="42" t="s">
        <v>30</v>
      </c>
      <c r="C21" s="38" t="s">
        <v>24</v>
      </c>
      <c r="D21" s="56">
        <v>7005.2400000000007</v>
      </c>
      <c r="E21" s="59">
        <v>195.45999999999998</v>
      </c>
      <c r="F21" s="59">
        <v>111.07</v>
      </c>
      <c r="G21" s="59">
        <v>245.78</v>
      </c>
      <c r="H21" s="59">
        <v>498.86</v>
      </c>
      <c r="I21" s="59">
        <v>180.98</v>
      </c>
      <c r="J21" s="59">
        <v>273.68</v>
      </c>
      <c r="K21" s="59">
        <v>128.79000000000002</v>
      </c>
      <c r="L21" s="59">
        <v>67.900000000000006</v>
      </c>
      <c r="M21" s="59">
        <v>231.42000000000002</v>
      </c>
      <c r="N21" s="59">
        <v>199.4</v>
      </c>
      <c r="O21" s="59">
        <v>91.58</v>
      </c>
      <c r="P21" s="59">
        <v>168.96</v>
      </c>
      <c r="Q21" s="59">
        <v>72.45</v>
      </c>
      <c r="R21" s="59">
        <v>592.62999999999988</v>
      </c>
      <c r="S21" s="59">
        <v>170.43</v>
      </c>
      <c r="T21" s="59">
        <v>135.69000000000003</v>
      </c>
      <c r="U21" s="59">
        <v>81</v>
      </c>
      <c r="V21" s="59">
        <v>180.77</v>
      </c>
      <c r="W21" s="59">
        <v>214.92</v>
      </c>
      <c r="X21" s="59">
        <v>177.15</v>
      </c>
      <c r="Y21" s="59">
        <v>138.79000000000002</v>
      </c>
      <c r="Z21" s="59">
        <v>809.24000000000012</v>
      </c>
      <c r="AA21" s="59">
        <v>368.87000000000006</v>
      </c>
      <c r="AB21" s="59">
        <v>149.85999999999999</v>
      </c>
      <c r="AC21" s="59">
        <v>188.72</v>
      </c>
      <c r="AD21" s="59">
        <v>280.35000000000002</v>
      </c>
      <c r="AE21" s="59">
        <v>216.70999999999998</v>
      </c>
      <c r="AF21" s="59">
        <v>195.99</v>
      </c>
      <c r="AG21" s="59">
        <v>107.52000000000001</v>
      </c>
      <c r="AH21" s="59">
        <v>108.33</v>
      </c>
      <c r="AI21" s="59">
        <v>227.09</v>
      </c>
      <c r="AJ21" s="59">
        <v>194.85</v>
      </c>
    </row>
    <row r="22" spans="1:36" s="1" customFormat="1" ht="15.75" customHeight="1">
      <c r="A22" s="39" t="s">
        <v>17</v>
      </c>
      <c r="B22" s="43" t="s">
        <v>13</v>
      </c>
      <c r="C22" s="39" t="s">
        <v>25</v>
      </c>
      <c r="D22" s="57">
        <v>56.62</v>
      </c>
      <c r="E22" s="57">
        <v>0.53</v>
      </c>
      <c r="F22" s="57">
        <v>0.09</v>
      </c>
      <c r="G22" s="57">
        <v>15.2</v>
      </c>
      <c r="H22" s="57">
        <v>0</v>
      </c>
      <c r="I22" s="57">
        <v>0</v>
      </c>
      <c r="J22" s="57">
        <v>0</v>
      </c>
      <c r="K22" s="57">
        <v>1.45</v>
      </c>
      <c r="L22" s="57">
        <v>0</v>
      </c>
      <c r="M22" s="57">
        <v>3.29</v>
      </c>
      <c r="N22" s="57">
        <v>0</v>
      </c>
      <c r="O22" s="57">
        <v>0</v>
      </c>
      <c r="P22" s="57">
        <v>0</v>
      </c>
      <c r="Q22" s="57">
        <v>0</v>
      </c>
      <c r="R22" s="57">
        <v>0</v>
      </c>
      <c r="S22" s="57">
        <v>0</v>
      </c>
      <c r="T22" s="57">
        <v>0</v>
      </c>
      <c r="U22" s="57">
        <v>0</v>
      </c>
      <c r="V22" s="57">
        <v>0</v>
      </c>
      <c r="W22" s="57">
        <v>0</v>
      </c>
      <c r="X22" s="57">
        <v>1.36</v>
      </c>
      <c r="Y22" s="57">
        <v>0</v>
      </c>
      <c r="Z22" s="57">
        <v>11.86</v>
      </c>
      <c r="AA22" s="57">
        <v>0</v>
      </c>
      <c r="AB22" s="57">
        <v>0</v>
      </c>
      <c r="AC22" s="57">
        <v>0.6</v>
      </c>
      <c r="AD22" s="57">
        <v>1.98</v>
      </c>
      <c r="AE22" s="57">
        <v>0</v>
      </c>
      <c r="AF22" s="57">
        <v>1.36</v>
      </c>
      <c r="AG22" s="57">
        <v>0</v>
      </c>
      <c r="AH22" s="57">
        <v>0</v>
      </c>
      <c r="AI22" s="57">
        <v>0</v>
      </c>
      <c r="AJ22" s="57">
        <v>18.899999999999999</v>
      </c>
    </row>
    <row r="23" spans="1:36" s="1" customFormat="1" ht="15.75" customHeight="1">
      <c r="A23" s="39" t="s">
        <v>6</v>
      </c>
      <c r="B23" s="43" t="s">
        <v>14</v>
      </c>
      <c r="C23" s="39" t="s">
        <v>26</v>
      </c>
      <c r="D23" s="57">
        <v>3.3899999999999997</v>
      </c>
      <c r="E23" s="57">
        <v>2.73</v>
      </c>
      <c r="F23" s="57">
        <v>0.4</v>
      </c>
      <c r="G23" s="57">
        <v>0</v>
      </c>
      <c r="H23" s="57">
        <v>0</v>
      </c>
      <c r="I23" s="57">
        <v>0</v>
      </c>
      <c r="J23" s="57">
        <v>0</v>
      </c>
      <c r="K23" s="57">
        <v>0</v>
      </c>
      <c r="L23" s="57">
        <v>0</v>
      </c>
      <c r="M23" s="57">
        <v>0</v>
      </c>
      <c r="N23" s="57">
        <v>0</v>
      </c>
      <c r="O23" s="57">
        <v>0</v>
      </c>
      <c r="P23" s="57">
        <v>0</v>
      </c>
      <c r="Q23" s="57">
        <v>0</v>
      </c>
      <c r="R23" s="57">
        <v>0</v>
      </c>
      <c r="S23" s="57">
        <v>0</v>
      </c>
      <c r="T23" s="57">
        <v>0</v>
      </c>
      <c r="U23" s="57">
        <v>0</v>
      </c>
      <c r="V23" s="57">
        <v>0</v>
      </c>
      <c r="W23" s="57">
        <v>0</v>
      </c>
      <c r="X23" s="57">
        <v>0</v>
      </c>
      <c r="Y23" s="57">
        <v>0</v>
      </c>
      <c r="Z23" s="57">
        <v>0.25999999999999979</v>
      </c>
      <c r="AA23" s="57">
        <v>0</v>
      </c>
      <c r="AB23" s="57">
        <v>0</v>
      </c>
      <c r="AC23" s="57">
        <v>0</v>
      </c>
      <c r="AD23" s="57">
        <v>0</v>
      </c>
      <c r="AE23" s="57">
        <v>0</v>
      </c>
      <c r="AF23" s="57">
        <v>0</v>
      </c>
      <c r="AG23" s="57">
        <v>0</v>
      </c>
      <c r="AH23" s="57">
        <v>0</v>
      </c>
      <c r="AI23" s="57">
        <v>0</v>
      </c>
      <c r="AJ23" s="57">
        <v>0</v>
      </c>
    </row>
    <row r="24" spans="1:36" s="1" customFormat="1" ht="15.75" customHeight="1">
      <c r="A24" s="39" t="s">
        <v>7</v>
      </c>
      <c r="B24" s="43" t="s">
        <v>15</v>
      </c>
      <c r="C24" s="39" t="s">
        <v>106</v>
      </c>
      <c r="D24" s="57">
        <v>26.82</v>
      </c>
      <c r="E24" s="57">
        <v>0</v>
      </c>
      <c r="F24" s="57">
        <v>0</v>
      </c>
      <c r="G24" s="57">
        <v>0</v>
      </c>
      <c r="H24" s="57">
        <v>0</v>
      </c>
      <c r="I24" s="57">
        <v>0</v>
      </c>
      <c r="J24" s="57">
        <v>0</v>
      </c>
      <c r="K24" s="57">
        <v>0</v>
      </c>
      <c r="L24" s="57">
        <v>0</v>
      </c>
      <c r="M24" s="57">
        <v>0</v>
      </c>
      <c r="N24" s="57">
        <v>0</v>
      </c>
      <c r="O24" s="57">
        <v>0</v>
      </c>
      <c r="P24" s="57">
        <v>0</v>
      </c>
      <c r="Q24" s="57">
        <v>0</v>
      </c>
      <c r="R24" s="57">
        <v>0</v>
      </c>
      <c r="S24" s="57">
        <v>0</v>
      </c>
      <c r="T24" s="57">
        <v>0</v>
      </c>
      <c r="U24" s="57">
        <v>0</v>
      </c>
      <c r="V24" s="57">
        <v>0</v>
      </c>
      <c r="W24" s="57">
        <v>0</v>
      </c>
      <c r="X24" s="57">
        <v>0</v>
      </c>
      <c r="Y24" s="57">
        <v>0</v>
      </c>
      <c r="Z24" s="57">
        <v>26.82</v>
      </c>
      <c r="AA24" s="57">
        <v>0</v>
      </c>
      <c r="AB24" s="57">
        <v>0</v>
      </c>
      <c r="AC24" s="57">
        <v>0</v>
      </c>
      <c r="AD24" s="57">
        <v>0</v>
      </c>
      <c r="AE24" s="57">
        <v>0</v>
      </c>
      <c r="AF24" s="57">
        <v>0</v>
      </c>
      <c r="AG24" s="57">
        <v>0</v>
      </c>
      <c r="AH24" s="57">
        <v>0</v>
      </c>
      <c r="AI24" s="57">
        <v>0</v>
      </c>
      <c r="AJ24" s="57">
        <v>0</v>
      </c>
    </row>
    <row r="25" spans="1:36" s="1" customFormat="1" ht="15.75" customHeight="1">
      <c r="A25" s="39" t="s">
        <v>8</v>
      </c>
      <c r="B25" s="43" t="s">
        <v>73</v>
      </c>
      <c r="C25" s="39" t="s">
        <v>109</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57">
        <v>0</v>
      </c>
    </row>
    <row r="26" spans="1:36" s="1" customFormat="1" ht="15.75" customHeight="1">
      <c r="A26" s="39" t="s">
        <v>9</v>
      </c>
      <c r="B26" s="43" t="s">
        <v>77</v>
      </c>
      <c r="C26" s="39" t="s">
        <v>110</v>
      </c>
      <c r="D26" s="57">
        <v>5.5</v>
      </c>
      <c r="E26" s="57">
        <v>0</v>
      </c>
      <c r="F26" s="57">
        <v>0</v>
      </c>
      <c r="G26" s="57">
        <v>0</v>
      </c>
      <c r="H26" s="57">
        <v>0</v>
      </c>
      <c r="I26" s="57">
        <v>0</v>
      </c>
      <c r="J26" s="57">
        <v>5.5</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c r="AC26" s="57">
        <v>0</v>
      </c>
      <c r="AD26" s="57">
        <v>0</v>
      </c>
      <c r="AE26" s="57">
        <v>0</v>
      </c>
      <c r="AF26" s="57">
        <v>0</v>
      </c>
      <c r="AG26" s="57">
        <v>0</v>
      </c>
      <c r="AH26" s="57">
        <v>0</v>
      </c>
      <c r="AI26" s="57">
        <v>0</v>
      </c>
      <c r="AJ26" s="57">
        <v>0</v>
      </c>
    </row>
    <row r="27" spans="1:36" s="1" customFormat="1" ht="15.75" customHeight="1">
      <c r="A27" s="39" t="s">
        <v>10</v>
      </c>
      <c r="B27" s="43" t="s">
        <v>78</v>
      </c>
      <c r="C27" s="39" t="s">
        <v>108</v>
      </c>
      <c r="D27" s="57">
        <v>21.15</v>
      </c>
      <c r="E27" s="60">
        <v>10.029999999999999</v>
      </c>
      <c r="F27" s="60">
        <v>2.17</v>
      </c>
      <c r="G27" s="60">
        <v>0</v>
      </c>
      <c r="H27" s="60">
        <v>0.09</v>
      </c>
      <c r="I27" s="60">
        <v>0</v>
      </c>
      <c r="J27" s="60">
        <v>0</v>
      </c>
      <c r="K27" s="60">
        <v>0</v>
      </c>
      <c r="L27" s="60">
        <v>0.12</v>
      </c>
      <c r="M27" s="60">
        <v>0.91999999999999993</v>
      </c>
      <c r="N27" s="60">
        <v>0.30000000000000004</v>
      </c>
      <c r="O27" s="60">
        <v>0</v>
      </c>
      <c r="P27" s="60">
        <v>0</v>
      </c>
      <c r="Q27" s="60">
        <v>0</v>
      </c>
      <c r="R27" s="60">
        <v>2.7399999999999998</v>
      </c>
      <c r="S27" s="60">
        <v>0.1</v>
      </c>
      <c r="T27" s="60">
        <v>0.11</v>
      </c>
      <c r="U27" s="60">
        <v>0</v>
      </c>
      <c r="V27" s="60">
        <v>0</v>
      </c>
      <c r="W27" s="60">
        <v>0.5</v>
      </c>
      <c r="X27" s="60">
        <v>0</v>
      </c>
      <c r="Y27" s="60">
        <v>0</v>
      </c>
      <c r="Z27" s="60">
        <v>1.2800000000000002</v>
      </c>
      <c r="AA27" s="60">
        <v>0</v>
      </c>
      <c r="AB27" s="60">
        <v>0</v>
      </c>
      <c r="AC27" s="60">
        <v>0.5</v>
      </c>
      <c r="AD27" s="60">
        <v>0</v>
      </c>
      <c r="AE27" s="60">
        <v>0.2</v>
      </c>
      <c r="AF27" s="60">
        <v>0.06</v>
      </c>
      <c r="AG27" s="60">
        <v>1</v>
      </c>
      <c r="AH27" s="60">
        <v>0</v>
      </c>
      <c r="AI27" s="60">
        <v>1.03</v>
      </c>
      <c r="AJ27" s="60">
        <v>0</v>
      </c>
    </row>
    <row r="28" spans="1:36" s="1" customFormat="1" ht="15.75" customHeight="1">
      <c r="A28" s="39" t="s">
        <v>18</v>
      </c>
      <c r="B28" s="43" t="s">
        <v>79</v>
      </c>
      <c r="C28" s="39" t="s">
        <v>45</v>
      </c>
      <c r="D28" s="57">
        <v>53.5</v>
      </c>
      <c r="E28" s="57">
        <v>0.64</v>
      </c>
      <c r="F28" s="57">
        <v>2.21</v>
      </c>
      <c r="G28" s="57">
        <v>0</v>
      </c>
      <c r="H28" s="57">
        <v>0.02</v>
      </c>
      <c r="I28" s="57">
        <v>0</v>
      </c>
      <c r="J28" s="57">
        <v>1.02</v>
      </c>
      <c r="K28" s="57">
        <v>0</v>
      </c>
      <c r="L28" s="57">
        <v>0.21</v>
      </c>
      <c r="M28" s="57">
        <v>1.92</v>
      </c>
      <c r="N28" s="57">
        <v>0</v>
      </c>
      <c r="O28" s="57">
        <v>0</v>
      </c>
      <c r="P28" s="57">
        <v>0.3</v>
      </c>
      <c r="Q28" s="57">
        <v>0</v>
      </c>
      <c r="R28" s="57">
        <v>14.84</v>
      </c>
      <c r="S28" s="57">
        <v>1.67</v>
      </c>
      <c r="T28" s="57">
        <v>0.05</v>
      </c>
      <c r="U28" s="57">
        <v>0</v>
      </c>
      <c r="V28" s="57">
        <v>0.14000000000000001</v>
      </c>
      <c r="W28" s="57">
        <v>4.25</v>
      </c>
      <c r="X28" s="57">
        <v>0</v>
      </c>
      <c r="Y28" s="57">
        <v>0</v>
      </c>
      <c r="Z28" s="57">
        <v>19.89</v>
      </c>
      <c r="AA28" s="57">
        <v>1.92</v>
      </c>
      <c r="AB28" s="57">
        <v>0.1</v>
      </c>
      <c r="AC28" s="57">
        <v>4.04</v>
      </c>
      <c r="AD28" s="57">
        <v>0</v>
      </c>
      <c r="AE28" s="57">
        <v>0</v>
      </c>
      <c r="AF28" s="57">
        <v>0</v>
      </c>
      <c r="AG28" s="57">
        <v>0</v>
      </c>
      <c r="AH28" s="57">
        <v>0.03</v>
      </c>
      <c r="AI28" s="57">
        <v>0</v>
      </c>
      <c r="AJ28" s="57">
        <v>0.25</v>
      </c>
    </row>
    <row r="29" spans="1:36" s="1" customFormat="1" ht="21">
      <c r="A29" s="39" t="s">
        <v>19</v>
      </c>
      <c r="B29" s="43" t="s">
        <v>80</v>
      </c>
      <c r="C29" s="39" t="s">
        <v>39</v>
      </c>
      <c r="D29" s="57">
        <v>39.590000000000003</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2.12</v>
      </c>
      <c r="Z29" s="60">
        <v>0</v>
      </c>
      <c r="AA29" s="60">
        <v>0</v>
      </c>
      <c r="AB29" s="60">
        <v>27.15</v>
      </c>
      <c r="AC29" s="60">
        <v>10.32</v>
      </c>
      <c r="AD29" s="60">
        <v>0</v>
      </c>
      <c r="AE29" s="60">
        <v>0</v>
      </c>
      <c r="AF29" s="60">
        <v>0</v>
      </c>
      <c r="AG29" s="60">
        <v>0</v>
      </c>
      <c r="AH29" s="60">
        <v>0</v>
      </c>
      <c r="AI29" s="60">
        <v>0</v>
      </c>
      <c r="AJ29" s="60">
        <v>0</v>
      </c>
    </row>
    <row r="30" spans="1:36" s="1" customFormat="1" ht="21">
      <c r="A30" s="39" t="s">
        <v>40</v>
      </c>
      <c r="B30" s="43" t="s">
        <v>114</v>
      </c>
      <c r="C30" s="39" t="s">
        <v>27</v>
      </c>
      <c r="D30" s="57">
        <v>3286.5599999999995</v>
      </c>
      <c r="E30" s="60">
        <v>67.779999999999987</v>
      </c>
      <c r="F30" s="60">
        <v>36.549999999999997</v>
      </c>
      <c r="G30" s="60">
        <v>93.699999999999989</v>
      </c>
      <c r="H30" s="60">
        <v>337.10999999999996</v>
      </c>
      <c r="I30" s="60">
        <v>98.43</v>
      </c>
      <c r="J30" s="60">
        <v>183.4</v>
      </c>
      <c r="K30" s="60">
        <v>55.67</v>
      </c>
      <c r="L30" s="60">
        <v>40.31</v>
      </c>
      <c r="M30" s="60">
        <v>111.19999999999999</v>
      </c>
      <c r="N30" s="60">
        <v>94.769999999999982</v>
      </c>
      <c r="O30" s="60">
        <v>43.959999999999994</v>
      </c>
      <c r="P30" s="60">
        <v>61.79</v>
      </c>
      <c r="Q30" s="60">
        <v>34.169999999999995</v>
      </c>
      <c r="R30" s="60">
        <v>212.41000000000003</v>
      </c>
      <c r="S30" s="60">
        <v>62.560000000000009</v>
      </c>
      <c r="T30" s="60">
        <v>53.839999999999989</v>
      </c>
      <c r="U30" s="60">
        <v>41.27</v>
      </c>
      <c r="V30" s="60">
        <v>79.209999999999994</v>
      </c>
      <c r="W30" s="60">
        <v>61.699999999999989</v>
      </c>
      <c r="X30" s="60">
        <v>85.570000000000007</v>
      </c>
      <c r="Y30" s="60">
        <v>63.52000000000001</v>
      </c>
      <c r="Z30" s="60">
        <v>335.34999999999991</v>
      </c>
      <c r="AA30" s="60">
        <v>107.75999999999999</v>
      </c>
      <c r="AB30" s="60">
        <v>63.87</v>
      </c>
      <c r="AC30" s="60">
        <v>73.530000000000015</v>
      </c>
      <c r="AD30" s="60">
        <v>145.22000000000003</v>
      </c>
      <c r="AE30" s="60">
        <v>123.61</v>
      </c>
      <c r="AF30" s="60">
        <v>131.46000000000004</v>
      </c>
      <c r="AG30" s="60">
        <v>50.470000000000006</v>
      </c>
      <c r="AH30" s="60">
        <v>59.6</v>
      </c>
      <c r="AI30" s="60">
        <v>148.31</v>
      </c>
      <c r="AJ30" s="60">
        <v>128.45999999999998</v>
      </c>
    </row>
    <row r="31" spans="1:36" s="2" customFormat="1" ht="15.75" customHeight="1">
      <c r="A31" s="39" t="s">
        <v>113</v>
      </c>
      <c r="B31" s="43" t="s">
        <v>94</v>
      </c>
      <c r="C31" s="39" t="s">
        <v>126</v>
      </c>
      <c r="D31" s="57">
        <v>6.9399999999999995</v>
      </c>
      <c r="E31" s="61">
        <v>0</v>
      </c>
      <c r="F31" s="61">
        <v>0</v>
      </c>
      <c r="G31" s="61">
        <v>0</v>
      </c>
      <c r="H31" s="61">
        <v>0.95</v>
      </c>
      <c r="I31" s="61">
        <v>0</v>
      </c>
      <c r="J31" s="61">
        <v>0</v>
      </c>
      <c r="K31" s="61">
        <v>0.67</v>
      </c>
      <c r="L31" s="61">
        <v>0</v>
      </c>
      <c r="M31" s="61">
        <v>0</v>
      </c>
      <c r="N31" s="61">
        <v>0</v>
      </c>
      <c r="O31" s="61">
        <v>0.15</v>
      </c>
      <c r="P31" s="61">
        <v>0.4</v>
      </c>
      <c r="Q31" s="61">
        <v>0</v>
      </c>
      <c r="R31" s="61">
        <v>0</v>
      </c>
      <c r="S31" s="61">
        <v>0.4</v>
      </c>
      <c r="T31" s="61">
        <v>0</v>
      </c>
      <c r="U31" s="61">
        <v>0</v>
      </c>
      <c r="V31" s="61">
        <v>1.1499999999999999</v>
      </c>
      <c r="W31" s="61">
        <v>1.74</v>
      </c>
      <c r="X31" s="61">
        <v>0</v>
      </c>
      <c r="Y31" s="61">
        <v>0.17</v>
      </c>
      <c r="Z31" s="61">
        <v>0</v>
      </c>
      <c r="AA31" s="61">
        <v>0</v>
      </c>
      <c r="AB31" s="61">
        <v>1.31</v>
      </c>
      <c r="AC31" s="61">
        <v>0</v>
      </c>
      <c r="AD31" s="61">
        <v>0</v>
      </c>
      <c r="AE31" s="61">
        <v>0</v>
      </c>
      <c r="AF31" s="61">
        <v>0</v>
      </c>
      <c r="AG31" s="61">
        <v>0</v>
      </c>
      <c r="AH31" s="61">
        <v>0</v>
      </c>
      <c r="AI31" s="61">
        <v>0</v>
      </c>
      <c r="AJ31" s="61">
        <v>0</v>
      </c>
    </row>
    <row r="32" spans="1:36" s="2" customFormat="1" ht="15.75" customHeight="1">
      <c r="A32" s="39" t="s">
        <v>139</v>
      </c>
      <c r="B32" s="43" t="s">
        <v>104</v>
      </c>
      <c r="C32" s="39" t="s">
        <v>107</v>
      </c>
      <c r="D32" s="57">
        <v>0</v>
      </c>
      <c r="E32" s="61">
        <v>0</v>
      </c>
      <c r="F32" s="61">
        <v>0</v>
      </c>
      <c r="G32" s="61">
        <v>0</v>
      </c>
      <c r="H32" s="61">
        <v>0</v>
      </c>
      <c r="I32" s="61">
        <v>0</v>
      </c>
      <c r="J32" s="61">
        <v>0</v>
      </c>
      <c r="K32" s="61">
        <v>0</v>
      </c>
      <c r="L32" s="61">
        <v>0</v>
      </c>
      <c r="M32" s="61">
        <v>0</v>
      </c>
      <c r="N32" s="61">
        <v>0</v>
      </c>
      <c r="O32" s="61">
        <v>0</v>
      </c>
      <c r="P32" s="61">
        <v>0</v>
      </c>
      <c r="Q32" s="61">
        <v>0</v>
      </c>
      <c r="R32" s="61">
        <v>0</v>
      </c>
      <c r="S32" s="61">
        <v>0</v>
      </c>
      <c r="T32" s="61">
        <v>0</v>
      </c>
      <c r="U32" s="61">
        <v>0</v>
      </c>
      <c r="V32" s="61">
        <v>0</v>
      </c>
      <c r="W32" s="61">
        <v>0</v>
      </c>
      <c r="X32" s="61">
        <v>0</v>
      </c>
      <c r="Y32" s="61">
        <v>0</v>
      </c>
      <c r="Z32" s="61">
        <v>0</v>
      </c>
      <c r="AA32" s="61">
        <v>0</v>
      </c>
      <c r="AB32" s="61">
        <v>0</v>
      </c>
      <c r="AC32" s="61">
        <v>0</v>
      </c>
      <c r="AD32" s="61">
        <v>0</v>
      </c>
      <c r="AE32" s="61">
        <v>0</v>
      </c>
      <c r="AF32" s="61">
        <v>0</v>
      </c>
      <c r="AG32" s="61">
        <v>0</v>
      </c>
      <c r="AH32" s="61">
        <v>0</v>
      </c>
      <c r="AI32" s="61">
        <v>0</v>
      </c>
      <c r="AJ32" s="61">
        <v>0</v>
      </c>
    </row>
    <row r="33" spans="1:36" s="1" customFormat="1" ht="15.75" customHeight="1">
      <c r="A33" s="39" t="s">
        <v>140</v>
      </c>
      <c r="B33" s="43" t="s">
        <v>74</v>
      </c>
      <c r="C33" s="39" t="s">
        <v>63</v>
      </c>
      <c r="D33" s="57">
        <v>18.600000000000001</v>
      </c>
      <c r="E33" s="57">
        <v>4.3099999999999996</v>
      </c>
      <c r="F33" s="57">
        <v>3.32</v>
      </c>
      <c r="G33" s="57">
        <v>0</v>
      </c>
      <c r="H33" s="57">
        <v>0</v>
      </c>
      <c r="I33" s="57">
        <v>0</v>
      </c>
      <c r="J33" s="57">
        <v>0</v>
      </c>
      <c r="K33" s="57">
        <v>0.2</v>
      </c>
      <c r="L33" s="57">
        <v>0.05</v>
      </c>
      <c r="M33" s="57">
        <v>0.05</v>
      </c>
      <c r="N33" s="57">
        <v>0</v>
      </c>
      <c r="O33" s="57">
        <v>0.05</v>
      </c>
      <c r="P33" s="57">
        <v>0</v>
      </c>
      <c r="Q33" s="57">
        <v>0</v>
      </c>
      <c r="R33" s="57">
        <v>0</v>
      </c>
      <c r="S33" s="57">
        <v>1</v>
      </c>
      <c r="T33" s="57">
        <v>0.22</v>
      </c>
      <c r="U33" s="57">
        <v>0</v>
      </c>
      <c r="V33" s="57">
        <v>1</v>
      </c>
      <c r="W33" s="57">
        <v>0</v>
      </c>
      <c r="X33" s="57">
        <v>0</v>
      </c>
      <c r="Y33" s="57">
        <v>0.8</v>
      </c>
      <c r="Z33" s="57">
        <v>3.7</v>
      </c>
      <c r="AA33" s="57">
        <v>0</v>
      </c>
      <c r="AB33" s="57">
        <v>0</v>
      </c>
      <c r="AC33" s="57">
        <v>0.71</v>
      </c>
      <c r="AD33" s="57">
        <v>0</v>
      </c>
      <c r="AE33" s="57">
        <v>0</v>
      </c>
      <c r="AF33" s="57">
        <v>2.0699999999999998</v>
      </c>
      <c r="AG33" s="57">
        <v>1.1200000000000001</v>
      </c>
      <c r="AH33" s="57">
        <v>0</v>
      </c>
      <c r="AI33" s="57">
        <v>0</v>
      </c>
      <c r="AJ33" s="57">
        <v>0</v>
      </c>
    </row>
    <row r="34" spans="1:36" s="1" customFormat="1" ht="15.75" customHeight="1">
      <c r="A34" s="39" t="s">
        <v>141</v>
      </c>
      <c r="B34" s="43" t="s">
        <v>81</v>
      </c>
      <c r="C34" s="39" t="s">
        <v>86</v>
      </c>
      <c r="D34" s="57">
        <v>915.12</v>
      </c>
      <c r="E34" s="57">
        <v>0</v>
      </c>
      <c r="F34" s="57">
        <v>0</v>
      </c>
      <c r="G34" s="57">
        <v>35.94</v>
      </c>
      <c r="H34" s="57">
        <v>40.739999999999995</v>
      </c>
      <c r="I34" s="57">
        <v>17.3</v>
      </c>
      <c r="J34" s="57">
        <v>33.76</v>
      </c>
      <c r="K34" s="57">
        <v>27.49</v>
      </c>
      <c r="L34" s="57">
        <v>16.869999999999997</v>
      </c>
      <c r="M34" s="57">
        <v>40.44</v>
      </c>
      <c r="N34" s="57">
        <v>31.07</v>
      </c>
      <c r="O34" s="57">
        <v>19.009999999999998</v>
      </c>
      <c r="P34" s="57">
        <v>19.309999999999999</v>
      </c>
      <c r="Q34" s="57">
        <v>17.420000000000002</v>
      </c>
      <c r="R34" s="57">
        <v>68.429999999999993</v>
      </c>
      <c r="S34" s="57">
        <v>35.230000000000004</v>
      </c>
      <c r="T34" s="57">
        <v>31.85</v>
      </c>
      <c r="U34" s="57">
        <v>21.23</v>
      </c>
      <c r="V34" s="57">
        <v>22.26</v>
      </c>
      <c r="W34" s="57">
        <v>48.31</v>
      </c>
      <c r="X34" s="57">
        <v>34.879999999999995</v>
      </c>
      <c r="Y34" s="57">
        <v>29.75</v>
      </c>
      <c r="Z34" s="57">
        <v>26.31</v>
      </c>
      <c r="AA34" s="57">
        <v>52.49</v>
      </c>
      <c r="AB34" s="57">
        <v>24.69</v>
      </c>
      <c r="AC34" s="57">
        <v>23.830000000000002</v>
      </c>
      <c r="AD34" s="57">
        <v>41.86</v>
      </c>
      <c r="AE34" s="57">
        <v>33.559999999999995</v>
      </c>
      <c r="AF34" s="57">
        <v>27.25</v>
      </c>
      <c r="AG34" s="57">
        <v>28.85</v>
      </c>
      <c r="AH34" s="57">
        <v>19.059999999999999</v>
      </c>
      <c r="AI34" s="57">
        <v>27.4</v>
      </c>
      <c r="AJ34" s="57">
        <v>18.53</v>
      </c>
    </row>
    <row r="35" spans="1:36" ht="15.75" customHeight="1">
      <c r="A35" s="39" t="s">
        <v>142</v>
      </c>
      <c r="B35" s="43" t="s">
        <v>82</v>
      </c>
      <c r="C35" s="39" t="s">
        <v>87</v>
      </c>
      <c r="D35" s="57">
        <v>90.69</v>
      </c>
      <c r="E35" s="57">
        <v>62.059999999999995</v>
      </c>
      <c r="F35" s="57">
        <v>28.63</v>
      </c>
      <c r="G35" s="57">
        <v>0</v>
      </c>
      <c r="H35" s="57">
        <v>0</v>
      </c>
      <c r="I35" s="57">
        <v>0</v>
      </c>
      <c r="J35" s="57">
        <v>0</v>
      </c>
      <c r="K35" s="57">
        <v>0</v>
      </c>
      <c r="L35" s="57">
        <v>0</v>
      </c>
      <c r="M35" s="57">
        <v>0</v>
      </c>
      <c r="N35" s="57">
        <v>0</v>
      </c>
      <c r="O35" s="57">
        <v>0</v>
      </c>
      <c r="P35" s="57">
        <v>0</v>
      </c>
      <c r="Q35" s="57">
        <v>0</v>
      </c>
      <c r="R35" s="57">
        <v>0</v>
      </c>
      <c r="S35" s="57">
        <v>0</v>
      </c>
      <c r="T35" s="57">
        <v>0</v>
      </c>
      <c r="U35" s="57">
        <v>0</v>
      </c>
      <c r="V35" s="57">
        <v>0</v>
      </c>
      <c r="W35" s="57">
        <v>0</v>
      </c>
      <c r="X35" s="57">
        <v>0</v>
      </c>
      <c r="Y35" s="57">
        <v>0</v>
      </c>
      <c r="Z35" s="57">
        <v>0</v>
      </c>
      <c r="AA35" s="57">
        <v>0</v>
      </c>
      <c r="AB35" s="57">
        <v>0</v>
      </c>
      <c r="AC35" s="57">
        <v>0</v>
      </c>
      <c r="AD35" s="57">
        <v>0</v>
      </c>
      <c r="AE35" s="57">
        <v>0</v>
      </c>
      <c r="AF35" s="57">
        <v>0</v>
      </c>
      <c r="AG35" s="57">
        <v>0</v>
      </c>
      <c r="AH35" s="57">
        <v>0</v>
      </c>
      <c r="AI35" s="57">
        <v>0</v>
      </c>
      <c r="AJ35" s="57">
        <v>0</v>
      </c>
    </row>
    <row r="36" spans="1:36" s="1" customFormat="1" ht="15.75" customHeight="1">
      <c r="A36" s="39" t="s">
        <v>143</v>
      </c>
      <c r="B36" s="43" t="s">
        <v>83</v>
      </c>
      <c r="C36" s="39" t="s">
        <v>91</v>
      </c>
      <c r="D36" s="57">
        <v>22.460000000000004</v>
      </c>
      <c r="E36" s="57">
        <v>2.29</v>
      </c>
      <c r="F36" s="57">
        <v>0.76</v>
      </c>
      <c r="G36" s="57">
        <v>0.43</v>
      </c>
      <c r="H36" s="57">
        <v>0.15</v>
      </c>
      <c r="I36" s="57">
        <v>0.45</v>
      </c>
      <c r="J36" s="57">
        <v>1.1100000000000001</v>
      </c>
      <c r="K36" s="57">
        <v>0.16</v>
      </c>
      <c r="L36" s="57">
        <v>0.3</v>
      </c>
      <c r="M36" s="57">
        <v>2.14</v>
      </c>
      <c r="N36" s="57">
        <v>0.48</v>
      </c>
      <c r="O36" s="57">
        <v>0.39</v>
      </c>
      <c r="P36" s="57">
        <v>0.34</v>
      </c>
      <c r="Q36" s="57">
        <v>0.21</v>
      </c>
      <c r="R36" s="57">
        <v>0.84</v>
      </c>
      <c r="S36" s="57">
        <v>0.71</v>
      </c>
      <c r="T36" s="57">
        <v>0.66</v>
      </c>
      <c r="U36" s="57">
        <v>0.22</v>
      </c>
      <c r="V36" s="57">
        <v>0.61</v>
      </c>
      <c r="W36" s="57">
        <v>1.31</v>
      </c>
      <c r="X36" s="57">
        <v>0.3</v>
      </c>
      <c r="Y36" s="57">
        <v>0.38</v>
      </c>
      <c r="Z36" s="57">
        <v>1.51</v>
      </c>
      <c r="AA36" s="57">
        <v>0.3</v>
      </c>
      <c r="AB36" s="57">
        <v>1.25</v>
      </c>
      <c r="AC36" s="57">
        <v>0.17</v>
      </c>
      <c r="AD36" s="57">
        <v>0.34</v>
      </c>
      <c r="AE36" s="57">
        <v>0.73</v>
      </c>
      <c r="AF36" s="57">
        <v>0.68</v>
      </c>
      <c r="AG36" s="57">
        <v>0.3</v>
      </c>
      <c r="AH36" s="57">
        <v>2.48</v>
      </c>
      <c r="AI36" s="57">
        <v>0.33</v>
      </c>
      <c r="AJ36" s="57">
        <v>0.13</v>
      </c>
    </row>
    <row r="37" spans="1:36" s="1" customFormat="1" ht="21">
      <c r="A37" s="39" t="s">
        <v>144</v>
      </c>
      <c r="B37" s="43" t="s">
        <v>102</v>
      </c>
      <c r="C37" s="39" t="s">
        <v>88</v>
      </c>
      <c r="D37" s="57">
        <v>5.7599999999999989</v>
      </c>
      <c r="E37" s="60">
        <v>0.6</v>
      </c>
      <c r="F37" s="60">
        <v>0.04</v>
      </c>
      <c r="G37" s="60">
        <v>0.13</v>
      </c>
      <c r="H37" s="60">
        <v>0.17</v>
      </c>
      <c r="I37" s="60">
        <v>0</v>
      </c>
      <c r="J37" s="60">
        <v>0</v>
      </c>
      <c r="K37" s="60">
        <v>0</v>
      </c>
      <c r="L37" s="60">
        <v>0</v>
      </c>
      <c r="M37" s="60">
        <v>0.09</v>
      </c>
      <c r="N37" s="60">
        <v>0</v>
      </c>
      <c r="O37" s="60">
        <v>0</v>
      </c>
      <c r="P37" s="60">
        <v>0</v>
      </c>
      <c r="Q37" s="60">
        <v>0</v>
      </c>
      <c r="R37" s="60">
        <v>1.61</v>
      </c>
      <c r="S37" s="60">
        <v>0</v>
      </c>
      <c r="T37" s="60">
        <v>0.04</v>
      </c>
      <c r="U37" s="60">
        <v>0</v>
      </c>
      <c r="V37" s="60">
        <v>0</v>
      </c>
      <c r="W37" s="60">
        <v>0</v>
      </c>
      <c r="X37" s="60">
        <v>0</v>
      </c>
      <c r="Y37" s="60">
        <v>1.58</v>
      </c>
      <c r="Z37" s="60">
        <v>1.1000000000000001</v>
      </c>
      <c r="AA37" s="60">
        <v>0.1</v>
      </c>
      <c r="AB37" s="60">
        <v>0</v>
      </c>
      <c r="AC37" s="60">
        <v>0</v>
      </c>
      <c r="AD37" s="60">
        <v>0.3</v>
      </c>
      <c r="AE37" s="60">
        <v>0</v>
      </c>
      <c r="AF37" s="60">
        <v>0</v>
      </c>
      <c r="AG37" s="60">
        <v>0</v>
      </c>
      <c r="AH37" s="60">
        <v>0</v>
      </c>
      <c r="AI37" s="60">
        <v>0</v>
      </c>
      <c r="AJ37" s="60">
        <v>0</v>
      </c>
    </row>
    <row r="38" spans="1:36" s="1" customFormat="1" ht="15.75" customHeight="1">
      <c r="A38" s="39" t="s">
        <v>145</v>
      </c>
      <c r="B38" s="43" t="s">
        <v>105</v>
      </c>
      <c r="C38" s="39" t="s">
        <v>103</v>
      </c>
      <c r="D38" s="57">
        <v>0</v>
      </c>
      <c r="E38" s="60">
        <v>0</v>
      </c>
      <c r="F38" s="60">
        <v>0</v>
      </c>
      <c r="G38" s="60">
        <v>0</v>
      </c>
      <c r="H38" s="60">
        <v>0</v>
      </c>
      <c r="I38" s="60">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row>
    <row r="39" spans="1:36" s="1" customFormat="1" ht="15.75" customHeight="1">
      <c r="A39" s="39" t="s">
        <v>146</v>
      </c>
      <c r="B39" s="43" t="s">
        <v>84</v>
      </c>
      <c r="C39" s="39" t="s">
        <v>89</v>
      </c>
      <c r="D39" s="57">
        <v>19.470000000000006</v>
      </c>
      <c r="E39" s="60">
        <v>4.4700000000000006</v>
      </c>
      <c r="F39" s="60">
        <v>0</v>
      </c>
      <c r="G39" s="60">
        <v>0</v>
      </c>
      <c r="H39" s="60">
        <v>2.2200000000000002</v>
      </c>
      <c r="I39" s="60">
        <v>4.1500000000000004</v>
      </c>
      <c r="J39" s="60">
        <v>0</v>
      </c>
      <c r="K39" s="60">
        <v>0</v>
      </c>
      <c r="L39" s="60">
        <v>0.31</v>
      </c>
      <c r="M39" s="60">
        <v>0.66</v>
      </c>
      <c r="N39" s="60">
        <v>0</v>
      </c>
      <c r="O39" s="60">
        <v>1.77</v>
      </c>
      <c r="P39" s="60">
        <v>0</v>
      </c>
      <c r="Q39" s="60">
        <v>0</v>
      </c>
      <c r="R39" s="60">
        <v>0.15</v>
      </c>
      <c r="S39" s="60">
        <v>0.51</v>
      </c>
      <c r="T39" s="60">
        <v>1.1399999999999999</v>
      </c>
      <c r="U39" s="60">
        <v>0</v>
      </c>
      <c r="V39" s="60">
        <v>0</v>
      </c>
      <c r="W39" s="60">
        <v>0.25</v>
      </c>
      <c r="X39" s="60">
        <v>0</v>
      </c>
      <c r="Y39" s="60">
        <v>0.54</v>
      </c>
      <c r="Z39" s="60">
        <v>1.19</v>
      </c>
      <c r="AA39" s="60">
        <v>1.83</v>
      </c>
      <c r="AB39" s="60">
        <v>0</v>
      </c>
      <c r="AC39" s="60">
        <v>0</v>
      </c>
      <c r="AD39" s="60">
        <v>0.23</v>
      </c>
      <c r="AE39" s="60">
        <v>0</v>
      </c>
      <c r="AF39" s="60">
        <v>0</v>
      </c>
      <c r="AG39" s="60">
        <v>0</v>
      </c>
      <c r="AH39" s="60">
        <v>0</v>
      </c>
      <c r="AI39" s="60">
        <v>0</v>
      </c>
      <c r="AJ39" s="60">
        <v>0.05</v>
      </c>
    </row>
    <row r="40" spans="1:36" s="1" customFormat="1" ht="21">
      <c r="A40" s="39" t="s">
        <v>147</v>
      </c>
      <c r="B40" s="43" t="s">
        <v>85</v>
      </c>
      <c r="C40" s="39" t="s">
        <v>41</v>
      </c>
      <c r="D40" s="57">
        <v>579.95000000000005</v>
      </c>
      <c r="E40" s="60">
        <v>15.63</v>
      </c>
      <c r="F40" s="60">
        <v>9.85</v>
      </c>
      <c r="G40" s="60">
        <v>11.54</v>
      </c>
      <c r="H40" s="60">
        <v>73.34</v>
      </c>
      <c r="I40" s="60">
        <v>19.91</v>
      </c>
      <c r="J40" s="60">
        <v>13.35</v>
      </c>
      <c r="K40" s="60">
        <v>21.9</v>
      </c>
      <c r="L40" s="60">
        <v>5.8</v>
      </c>
      <c r="M40" s="60">
        <v>19.119999999999997</v>
      </c>
      <c r="N40" s="60">
        <v>12.8</v>
      </c>
      <c r="O40" s="60">
        <v>23.97</v>
      </c>
      <c r="P40" s="60">
        <v>13.52</v>
      </c>
      <c r="Q40" s="60">
        <v>3.34</v>
      </c>
      <c r="R40" s="60">
        <v>27.14</v>
      </c>
      <c r="S40" s="60">
        <v>24</v>
      </c>
      <c r="T40" s="60">
        <v>11.31</v>
      </c>
      <c r="U40" s="60">
        <v>2.75</v>
      </c>
      <c r="V40" s="60">
        <v>17.46</v>
      </c>
      <c r="W40" s="60">
        <v>5.61</v>
      </c>
      <c r="X40" s="60">
        <v>17.850000000000001</v>
      </c>
      <c r="Y40" s="60">
        <v>16.920000000000002</v>
      </c>
      <c r="Z40" s="60">
        <v>23.03</v>
      </c>
      <c r="AA40" s="60">
        <v>10.91</v>
      </c>
      <c r="AB40" s="60">
        <v>24.47</v>
      </c>
      <c r="AC40" s="60">
        <v>15.38</v>
      </c>
      <c r="AD40" s="60">
        <v>32.96</v>
      </c>
      <c r="AE40" s="60">
        <v>13.4</v>
      </c>
      <c r="AF40" s="60">
        <v>23.32</v>
      </c>
      <c r="AG40" s="60">
        <v>19.02</v>
      </c>
      <c r="AH40" s="60">
        <v>12.75</v>
      </c>
      <c r="AI40" s="60">
        <v>21.97</v>
      </c>
      <c r="AJ40" s="60">
        <v>15.63</v>
      </c>
    </row>
    <row r="41" spans="1:36" ht="21">
      <c r="A41" s="39" t="s">
        <v>149</v>
      </c>
      <c r="B41" s="43" t="s">
        <v>92</v>
      </c>
      <c r="C41" s="39" t="s">
        <v>46</v>
      </c>
      <c r="D41" s="57">
        <v>79.63</v>
      </c>
      <c r="E41" s="57">
        <v>0</v>
      </c>
      <c r="F41" s="57">
        <v>0</v>
      </c>
      <c r="G41" s="57">
        <v>0</v>
      </c>
      <c r="H41" s="57">
        <v>0</v>
      </c>
      <c r="I41" s="57">
        <v>1</v>
      </c>
      <c r="J41" s="57">
        <v>0</v>
      </c>
      <c r="K41" s="57">
        <v>0</v>
      </c>
      <c r="L41" s="57">
        <v>0</v>
      </c>
      <c r="M41" s="57">
        <v>1</v>
      </c>
      <c r="N41" s="57">
        <v>0</v>
      </c>
      <c r="O41" s="57">
        <v>0</v>
      </c>
      <c r="P41" s="57">
        <v>5.82</v>
      </c>
      <c r="Q41" s="57">
        <v>0.14000000000000001</v>
      </c>
      <c r="R41" s="57">
        <v>14.84</v>
      </c>
      <c r="S41" s="57">
        <v>0</v>
      </c>
      <c r="T41" s="57">
        <v>8</v>
      </c>
      <c r="U41" s="57">
        <v>0</v>
      </c>
      <c r="V41" s="57">
        <v>0</v>
      </c>
      <c r="W41" s="57">
        <v>9.81</v>
      </c>
      <c r="X41" s="57">
        <v>5.15</v>
      </c>
      <c r="Y41" s="57">
        <v>7.95</v>
      </c>
      <c r="Z41" s="57">
        <v>0</v>
      </c>
      <c r="AA41" s="57">
        <v>0</v>
      </c>
      <c r="AB41" s="57">
        <v>0</v>
      </c>
      <c r="AC41" s="57">
        <v>0</v>
      </c>
      <c r="AD41" s="57">
        <v>3.5300000000000002</v>
      </c>
      <c r="AE41" s="57">
        <v>22.39</v>
      </c>
      <c r="AF41" s="57">
        <v>0</v>
      </c>
      <c r="AG41" s="57">
        <v>0</v>
      </c>
      <c r="AH41" s="57">
        <v>0</v>
      </c>
      <c r="AI41" s="57">
        <v>0</v>
      </c>
      <c r="AJ41" s="57">
        <v>0</v>
      </c>
    </row>
    <row r="42" spans="1:36" ht="13.5" customHeight="1">
      <c r="A42" s="39" t="s">
        <v>150</v>
      </c>
      <c r="B42" s="43" t="s">
        <v>130</v>
      </c>
      <c r="C42" s="39" t="s">
        <v>128</v>
      </c>
      <c r="D42" s="57">
        <v>29.040000000000003</v>
      </c>
      <c r="E42" s="57">
        <v>1.19</v>
      </c>
      <c r="F42" s="57">
        <v>0.39</v>
      </c>
      <c r="G42" s="57">
        <v>1.4</v>
      </c>
      <c r="H42" s="57">
        <v>1.1599999999999999</v>
      </c>
      <c r="I42" s="57">
        <v>0.68</v>
      </c>
      <c r="J42" s="57">
        <v>1.1700000000000002</v>
      </c>
      <c r="K42" s="57">
        <v>1.7699999999999996</v>
      </c>
      <c r="L42" s="57">
        <v>0.51</v>
      </c>
      <c r="M42" s="57">
        <v>0.87999999999999989</v>
      </c>
      <c r="N42" s="57">
        <v>0.97</v>
      </c>
      <c r="O42" s="57">
        <v>0.51</v>
      </c>
      <c r="P42" s="57">
        <v>0.56999999999999995</v>
      </c>
      <c r="Q42" s="57">
        <v>0.6399999999999999</v>
      </c>
      <c r="R42" s="57">
        <v>1.86</v>
      </c>
      <c r="S42" s="57">
        <v>0.7</v>
      </c>
      <c r="T42" s="57">
        <v>0.43</v>
      </c>
      <c r="U42" s="57">
        <v>0.6100000000000001</v>
      </c>
      <c r="V42" s="57">
        <v>0.56999999999999995</v>
      </c>
      <c r="W42" s="57">
        <v>1.2</v>
      </c>
      <c r="X42" s="57">
        <v>0.69</v>
      </c>
      <c r="Y42" s="57">
        <v>0.67999999999999994</v>
      </c>
      <c r="Z42" s="57">
        <v>0.62</v>
      </c>
      <c r="AA42" s="57">
        <v>1.69</v>
      </c>
      <c r="AB42" s="57">
        <v>0.94</v>
      </c>
      <c r="AC42" s="57">
        <v>0.42</v>
      </c>
      <c r="AD42" s="57">
        <v>1.36</v>
      </c>
      <c r="AE42" s="57">
        <v>1.6300000000000001</v>
      </c>
      <c r="AF42" s="57">
        <v>0.64</v>
      </c>
      <c r="AG42" s="57">
        <v>0.88</v>
      </c>
      <c r="AH42" s="57">
        <v>0.71</v>
      </c>
      <c r="AI42" s="57">
        <v>0.86999999999999988</v>
      </c>
      <c r="AJ42" s="57">
        <v>0.7</v>
      </c>
    </row>
    <row r="43" spans="1:36" ht="13.5" customHeight="1">
      <c r="A43" s="39" t="s">
        <v>151</v>
      </c>
      <c r="B43" s="43" t="s">
        <v>131</v>
      </c>
      <c r="C43" s="39" t="s">
        <v>129</v>
      </c>
      <c r="D43" s="57">
        <v>4.46</v>
      </c>
      <c r="E43" s="57">
        <v>2.4300000000000002</v>
      </c>
      <c r="F43" s="57">
        <v>0.96</v>
      </c>
      <c r="G43" s="57">
        <v>0</v>
      </c>
      <c r="H43" s="57">
        <v>0</v>
      </c>
      <c r="I43" s="57">
        <v>0</v>
      </c>
      <c r="J43" s="57">
        <v>0</v>
      </c>
      <c r="K43" s="57">
        <v>0</v>
      </c>
      <c r="L43" s="57">
        <v>0</v>
      </c>
      <c r="M43" s="57">
        <v>0</v>
      </c>
      <c r="N43" s="57">
        <v>0</v>
      </c>
      <c r="O43" s="57">
        <v>0</v>
      </c>
      <c r="P43" s="57">
        <v>0.14000000000000001</v>
      </c>
      <c r="Q43" s="57">
        <v>0</v>
      </c>
      <c r="R43" s="57">
        <v>0</v>
      </c>
      <c r="S43" s="57">
        <v>0.23</v>
      </c>
      <c r="T43" s="57">
        <v>0.05</v>
      </c>
      <c r="U43" s="57">
        <v>0</v>
      </c>
      <c r="V43" s="57">
        <v>0.2</v>
      </c>
      <c r="W43" s="57">
        <v>0</v>
      </c>
      <c r="X43" s="57">
        <v>0.15</v>
      </c>
      <c r="Y43" s="57">
        <v>0</v>
      </c>
      <c r="Z43" s="57">
        <v>0</v>
      </c>
      <c r="AA43" s="57">
        <v>0</v>
      </c>
      <c r="AB43" s="57">
        <v>0</v>
      </c>
      <c r="AC43" s="57">
        <v>0</v>
      </c>
      <c r="AD43" s="57">
        <v>0</v>
      </c>
      <c r="AE43" s="57">
        <v>0</v>
      </c>
      <c r="AF43" s="57">
        <v>0</v>
      </c>
      <c r="AG43" s="57">
        <v>0.3</v>
      </c>
      <c r="AH43" s="57">
        <v>0</v>
      </c>
      <c r="AI43" s="57">
        <v>0</v>
      </c>
      <c r="AJ43" s="57">
        <v>0</v>
      </c>
    </row>
    <row r="44" spans="1:36" ht="13.5" customHeight="1">
      <c r="A44" s="39" t="s">
        <v>152</v>
      </c>
      <c r="B44" s="43" t="s">
        <v>127</v>
      </c>
      <c r="C44" s="39" t="s">
        <v>93</v>
      </c>
      <c r="D44" s="57">
        <v>29.849999999999998</v>
      </c>
      <c r="E44" s="57">
        <v>0.76</v>
      </c>
      <c r="F44" s="57">
        <v>0.11</v>
      </c>
      <c r="G44" s="57">
        <v>0</v>
      </c>
      <c r="H44" s="57">
        <v>1.99</v>
      </c>
      <c r="I44" s="57">
        <v>0</v>
      </c>
      <c r="J44" s="57">
        <v>0.69</v>
      </c>
      <c r="K44" s="57">
        <v>2.62</v>
      </c>
      <c r="L44" s="57">
        <v>0.78</v>
      </c>
      <c r="M44" s="57">
        <v>2.73</v>
      </c>
      <c r="N44" s="57">
        <v>0</v>
      </c>
      <c r="O44" s="57">
        <v>1.28</v>
      </c>
      <c r="P44" s="57">
        <v>2.5299999999999998</v>
      </c>
      <c r="Q44" s="57">
        <v>0.25</v>
      </c>
      <c r="R44" s="57">
        <v>0.12</v>
      </c>
      <c r="S44" s="57">
        <v>0.44</v>
      </c>
      <c r="T44" s="57">
        <v>2.0099999999999998</v>
      </c>
      <c r="U44" s="57">
        <v>0.44</v>
      </c>
      <c r="V44" s="57">
        <v>0.06</v>
      </c>
      <c r="W44" s="57">
        <v>0.34</v>
      </c>
      <c r="X44" s="57">
        <v>2.4899999999999998</v>
      </c>
      <c r="Y44" s="57">
        <v>1.55</v>
      </c>
      <c r="Z44" s="57">
        <v>0.05</v>
      </c>
      <c r="AA44" s="57">
        <v>0</v>
      </c>
      <c r="AB44" s="57">
        <v>2.71</v>
      </c>
      <c r="AC44" s="57">
        <v>1.76</v>
      </c>
      <c r="AD44" s="57">
        <v>0.28999999999999998</v>
      </c>
      <c r="AE44" s="57">
        <v>0.34</v>
      </c>
      <c r="AF44" s="57">
        <v>0.27</v>
      </c>
      <c r="AG44" s="57">
        <v>1.32</v>
      </c>
      <c r="AH44" s="57">
        <v>1.37</v>
      </c>
      <c r="AI44" s="57">
        <v>0.46</v>
      </c>
      <c r="AJ44" s="57">
        <v>0.09</v>
      </c>
    </row>
    <row r="45" spans="1:36" ht="13.5" customHeight="1">
      <c r="A45" s="39" t="s">
        <v>153</v>
      </c>
      <c r="B45" s="43" t="s">
        <v>133</v>
      </c>
      <c r="C45" s="39" t="s">
        <v>134</v>
      </c>
      <c r="D45" s="57">
        <v>1595.2600000000002</v>
      </c>
      <c r="E45" s="57">
        <v>18.57</v>
      </c>
      <c r="F45" s="57">
        <v>19.43</v>
      </c>
      <c r="G45" s="57">
        <v>80.919999999999987</v>
      </c>
      <c r="H45" s="57">
        <v>27.56</v>
      </c>
      <c r="I45" s="57">
        <v>35.69</v>
      </c>
      <c r="J45" s="57">
        <v>32.06</v>
      </c>
      <c r="K45" s="57">
        <v>16.32</v>
      </c>
      <c r="L45" s="57">
        <v>2.64</v>
      </c>
      <c r="M45" s="57">
        <v>42.61</v>
      </c>
      <c r="N45" s="57">
        <v>56.96</v>
      </c>
      <c r="O45" s="57">
        <v>0</v>
      </c>
      <c r="P45" s="57">
        <v>64.11</v>
      </c>
      <c r="Q45" s="57">
        <v>15.06</v>
      </c>
      <c r="R45" s="57">
        <v>216.81</v>
      </c>
      <c r="S45" s="57">
        <v>42.88</v>
      </c>
      <c r="T45" s="57">
        <v>25.98</v>
      </c>
      <c r="U45" s="57">
        <v>13.27</v>
      </c>
      <c r="V45" s="57">
        <v>57.6</v>
      </c>
      <c r="W45" s="57">
        <v>78.06</v>
      </c>
      <c r="X45" s="57">
        <v>26.26</v>
      </c>
      <c r="Y45" s="57">
        <v>7.77</v>
      </c>
      <c r="Z45" s="57">
        <v>353.92</v>
      </c>
      <c r="AA45" s="57">
        <v>186.52</v>
      </c>
      <c r="AB45" s="57">
        <v>1.24</v>
      </c>
      <c r="AC45" s="57">
        <v>57.46</v>
      </c>
      <c r="AD45" s="57">
        <v>48.39</v>
      </c>
      <c r="AE45" s="57">
        <v>20.76</v>
      </c>
      <c r="AF45" s="57">
        <v>2.68</v>
      </c>
      <c r="AG45" s="57">
        <v>4.26</v>
      </c>
      <c r="AH45" s="57">
        <v>8.99</v>
      </c>
      <c r="AI45" s="57">
        <v>25.98</v>
      </c>
      <c r="AJ45" s="57">
        <v>4.5</v>
      </c>
    </row>
    <row r="46" spans="1:36" ht="13.5" customHeight="1">
      <c r="A46" s="39" t="s">
        <v>154</v>
      </c>
      <c r="B46" s="43" t="s">
        <v>132</v>
      </c>
      <c r="C46" s="39" t="s">
        <v>135</v>
      </c>
      <c r="D46" s="57">
        <v>114.03999999999999</v>
      </c>
      <c r="E46" s="57">
        <v>0.60000000000000009</v>
      </c>
      <c r="F46" s="57">
        <v>6.16</v>
      </c>
      <c r="G46" s="57">
        <v>6.5200000000000005</v>
      </c>
      <c r="H46" s="57">
        <v>13.36</v>
      </c>
      <c r="I46" s="57">
        <v>3.37</v>
      </c>
      <c r="J46" s="57">
        <v>1.62</v>
      </c>
      <c r="K46" s="57">
        <v>0.53999999999999992</v>
      </c>
      <c r="L46" s="57">
        <v>0</v>
      </c>
      <c r="M46" s="57">
        <v>4.37</v>
      </c>
      <c r="N46" s="57">
        <v>2.0499999999999998</v>
      </c>
      <c r="O46" s="57">
        <v>0.49000000000000005</v>
      </c>
      <c r="P46" s="57">
        <v>0.13</v>
      </c>
      <c r="Q46" s="57">
        <v>1.22</v>
      </c>
      <c r="R46" s="57">
        <v>30.84</v>
      </c>
      <c r="S46" s="57">
        <v>0</v>
      </c>
      <c r="T46" s="57">
        <v>0</v>
      </c>
      <c r="U46" s="57">
        <v>1.21</v>
      </c>
      <c r="V46" s="57">
        <v>0.51</v>
      </c>
      <c r="W46" s="57">
        <v>1.84</v>
      </c>
      <c r="X46" s="57">
        <v>2.4500000000000002</v>
      </c>
      <c r="Y46" s="57">
        <v>5.0599999999999996</v>
      </c>
      <c r="Z46" s="57">
        <v>2.35</v>
      </c>
      <c r="AA46" s="57">
        <v>5.35</v>
      </c>
      <c r="AB46" s="57">
        <v>2.13</v>
      </c>
      <c r="AC46" s="57">
        <v>0</v>
      </c>
      <c r="AD46" s="57">
        <v>3.89</v>
      </c>
      <c r="AE46" s="57">
        <v>0.09</v>
      </c>
      <c r="AF46" s="57">
        <v>6.2</v>
      </c>
      <c r="AG46" s="57">
        <v>0</v>
      </c>
      <c r="AH46" s="57">
        <v>3.34</v>
      </c>
      <c r="AI46" s="57">
        <v>0.74</v>
      </c>
      <c r="AJ46" s="57">
        <v>7.61</v>
      </c>
    </row>
    <row r="47" spans="1:36" ht="13.5" customHeight="1">
      <c r="A47" s="39" t="s">
        <v>155</v>
      </c>
      <c r="B47" s="43" t="s">
        <v>67</v>
      </c>
      <c r="C47" s="39" t="s">
        <v>68</v>
      </c>
      <c r="D47" s="57">
        <v>0.84</v>
      </c>
      <c r="E47" s="57">
        <v>0.84</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row>
    <row r="48" spans="1:36" s="13" customFormat="1" ht="13.5" customHeight="1">
      <c r="A48" s="46">
        <v>3</v>
      </c>
      <c r="B48" s="47" t="s">
        <v>62</v>
      </c>
      <c r="C48" s="38" t="s">
        <v>75</v>
      </c>
      <c r="D48" s="56">
        <v>2834.7700000000004</v>
      </c>
      <c r="E48" s="56">
        <v>3.5500000000000003</v>
      </c>
      <c r="F48" s="56">
        <v>26.919999999999998</v>
      </c>
      <c r="G48" s="56">
        <v>396.48</v>
      </c>
      <c r="H48" s="56">
        <v>256.27</v>
      </c>
      <c r="I48" s="56">
        <v>181.4</v>
      </c>
      <c r="J48" s="56">
        <v>310.08999999999997</v>
      </c>
      <c r="K48" s="56">
        <v>22.36</v>
      </c>
      <c r="L48" s="56">
        <v>2.44</v>
      </c>
      <c r="M48" s="56">
        <v>21.49</v>
      </c>
      <c r="N48" s="56">
        <v>292.65999999999997</v>
      </c>
      <c r="O48" s="56">
        <v>24.7</v>
      </c>
      <c r="P48" s="56">
        <v>32.17</v>
      </c>
      <c r="Q48" s="56">
        <v>6.01</v>
      </c>
      <c r="R48" s="56">
        <v>292.52999999999997</v>
      </c>
      <c r="S48" s="56">
        <v>18.310000000000002</v>
      </c>
      <c r="T48" s="56">
        <v>18.700000000000003</v>
      </c>
      <c r="U48" s="56">
        <v>3.42</v>
      </c>
      <c r="V48" s="56">
        <v>50.72</v>
      </c>
      <c r="W48" s="56">
        <v>13.63</v>
      </c>
      <c r="X48" s="56">
        <v>22.57</v>
      </c>
      <c r="Y48" s="56">
        <v>8.76</v>
      </c>
      <c r="Z48" s="56">
        <v>88.45</v>
      </c>
      <c r="AA48" s="56">
        <v>363.08000000000004</v>
      </c>
      <c r="AB48" s="56">
        <v>10.4</v>
      </c>
      <c r="AC48" s="56">
        <v>24.23</v>
      </c>
      <c r="AD48" s="56">
        <v>163.33000000000001</v>
      </c>
      <c r="AE48" s="56">
        <v>39.299999999999997</v>
      </c>
      <c r="AF48" s="56">
        <v>48.230000000000004</v>
      </c>
      <c r="AG48" s="56">
        <v>19.96</v>
      </c>
      <c r="AH48" s="56">
        <v>8.0500000000000007</v>
      </c>
      <c r="AI48" s="56">
        <v>28.95</v>
      </c>
      <c r="AJ48" s="56">
        <v>35.61</v>
      </c>
    </row>
    <row r="49" spans="1:36">
      <c r="A49" s="36"/>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row>
    <row r="50" spans="1:36" ht="16.5">
      <c r="Z50" s="142" t="s">
        <v>325</v>
      </c>
      <c r="AA50" s="142"/>
      <c r="AB50" s="142"/>
      <c r="AC50" s="142"/>
      <c r="AD50" s="142"/>
      <c r="AE50" s="142"/>
      <c r="AF50" s="142"/>
      <c r="AG50" s="142"/>
      <c r="AH50" s="142"/>
      <c r="AI50" s="142"/>
      <c r="AJ50" s="142"/>
    </row>
  </sheetData>
  <mergeCells count="11">
    <mergeCell ref="Z50:AJ50"/>
    <mergeCell ref="A6:A7"/>
    <mergeCell ref="B6:B7"/>
    <mergeCell ref="C6:C7"/>
    <mergeCell ref="D6:D7"/>
    <mergeCell ref="E5:AJ5"/>
    <mergeCell ref="B1:E1"/>
    <mergeCell ref="A3:AJ3"/>
    <mergeCell ref="A4:AJ4"/>
    <mergeCell ref="X1:AI1"/>
    <mergeCell ref="E6:AJ6"/>
  </mergeCells>
  <phoneticPr fontId="2" type="noConversion"/>
  <pageMargins left="0.67" right="0.16" top="0.19" bottom="0.23" header="0.16" footer="0.16"/>
  <pageSetup paperSize="8" orientation="landscape"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Zeros="0" topLeftCell="C1" zoomScaleNormal="100" workbookViewId="0">
      <selection activeCell="I18" sqref="I18"/>
    </sheetView>
  </sheetViews>
  <sheetFormatPr defaultColWidth="7.85546875" defaultRowHeight="12.75"/>
  <cols>
    <col min="1" max="1" width="4.140625" style="18" customWidth="1"/>
    <col min="2" max="2" width="21.5703125" style="5" customWidth="1"/>
    <col min="3" max="3" width="4.85546875" style="18" customWidth="1"/>
    <col min="4" max="4" width="9.5703125" style="5" customWidth="1"/>
    <col min="5" max="36" width="5.140625" style="5" customWidth="1"/>
    <col min="37" max="16384" width="7.85546875" style="5"/>
  </cols>
  <sheetData>
    <row r="1" spans="1:38" ht="34.5" customHeight="1">
      <c r="A1" s="35"/>
      <c r="B1" s="154" t="s">
        <v>251</v>
      </c>
      <c r="C1" s="155"/>
      <c r="D1" s="155"/>
      <c r="E1" s="28"/>
      <c r="F1" s="28"/>
      <c r="G1" s="28"/>
      <c r="H1" s="28"/>
      <c r="I1" s="28"/>
      <c r="J1" s="28"/>
      <c r="K1" s="28"/>
      <c r="L1" s="28"/>
      <c r="M1" s="28"/>
      <c r="N1" s="28"/>
      <c r="O1" s="28"/>
      <c r="P1" s="28"/>
      <c r="Q1" s="28"/>
      <c r="R1" s="28"/>
      <c r="S1" s="28"/>
      <c r="T1" s="28"/>
      <c r="U1" s="28"/>
      <c r="V1" s="28"/>
      <c r="W1" s="28"/>
      <c r="X1" s="154" t="s">
        <v>252</v>
      </c>
      <c r="Y1" s="155"/>
      <c r="Z1" s="155"/>
      <c r="AA1" s="155"/>
      <c r="AB1" s="155"/>
      <c r="AC1" s="155"/>
      <c r="AD1" s="155"/>
      <c r="AE1" s="155"/>
      <c r="AF1" s="155"/>
      <c r="AG1" s="155"/>
      <c r="AH1" s="155"/>
      <c r="AI1" s="28"/>
      <c r="AJ1" s="27"/>
    </row>
    <row r="2" spans="1:38" ht="12.95" customHeight="1">
      <c r="A2" s="35"/>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7"/>
    </row>
    <row r="3" spans="1:38" s="19" customFormat="1" ht="20.100000000000001" customHeight="1">
      <c r="A3" s="156" t="s">
        <v>329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8" ht="20.100000000000001" customHeight="1">
      <c r="A4" s="157" t="s">
        <v>330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26"/>
      <c r="AL4" s="26"/>
    </row>
    <row r="5" spans="1:38" ht="15.75">
      <c r="A5" s="23"/>
      <c r="B5" s="23"/>
      <c r="C5" s="23"/>
      <c r="D5" s="23"/>
      <c r="E5" s="135" t="s">
        <v>28</v>
      </c>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8" ht="10.5" customHeight="1">
      <c r="A6" s="148" t="s">
        <v>16</v>
      </c>
      <c r="B6" s="149" t="s">
        <v>136</v>
      </c>
      <c r="C6" s="149" t="s">
        <v>20</v>
      </c>
      <c r="D6" s="151" t="s">
        <v>125</v>
      </c>
      <c r="E6" s="148" t="s">
        <v>31</v>
      </c>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row>
    <row r="7" spans="1:38" ht="20.25" customHeight="1">
      <c r="A7" s="148"/>
      <c r="B7" s="149"/>
      <c r="C7" s="150"/>
      <c r="D7" s="152"/>
      <c r="E7" s="77" t="s">
        <v>248</v>
      </c>
      <c r="F7" s="77" t="s">
        <v>249</v>
      </c>
      <c r="G7" s="77" t="s">
        <v>165</v>
      </c>
      <c r="H7" s="77" t="s">
        <v>166</v>
      </c>
      <c r="I7" s="77" t="s">
        <v>167</v>
      </c>
      <c r="J7" s="77" t="s">
        <v>168</v>
      </c>
      <c r="K7" s="77" t="s">
        <v>169</v>
      </c>
      <c r="L7" s="77" t="s">
        <v>170</v>
      </c>
      <c r="M7" s="77" t="s">
        <v>171</v>
      </c>
      <c r="N7" s="77" t="s">
        <v>172</v>
      </c>
      <c r="O7" s="77" t="s">
        <v>173</v>
      </c>
      <c r="P7" s="77" t="s">
        <v>174</v>
      </c>
      <c r="Q7" s="77" t="s">
        <v>175</v>
      </c>
      <c r="R7" s="77" t="s">
        <v>176</v>
      </c>
      <c r="S7" s="77" t="s">
        <v>177</v>
      </c>
      <c r="T7" s="77" t="s">
        <v>178</v>
      </c>
      <c r="U7" s="77" t="s">
        <v>179</v>
      </c>
      <c r="V7" s="77" t="s">
        <v>180</v>
      </c>
      <c r="W7" s="77" t="s">
        <v>181</v>
      </c>
      <c r="X7" s="77" t="s">
        <v>182</v>
      </c>
      <c r="Y7" s="77" t="s">
        <v>183</v>
      </c>
      <c r="Z7" s="77" t="s">
        <v>184</v>
      </c>
      <c r="AA7" s="77" t="s">
        <v>185</v>
      </c>
      <c r="AB7" s="77" t="s">
        <v>186</v>
      </c>
      <c r="AC7" s="77" t="s">
        <v>187</v>
      </c>
      <c r="AD7" s="77" t="s">
        <v>188</v>
      </c>
      <c r="AE7" s="77" t="s">
        <v>189</v>
      </c>
      <c r="AF7" s="77" t="s">
        <v>190</v>
      </c>
      <c r="AG7" s="77" t="s">
        <v>191</v>
      </c>
      <c r="AH7" s="77" t="s">
        <v>192</v>
      </c>
      <c r="AI7" s="77" t="s">
        <v>193</v>
      </c>
      <c r="AJ7" s="77" t="s">
        <v>194</v>
      </c>
    </row>
    <row r="8" spans="1:38" s="24" customFormat="1" ht="12">
      <c r="A8" s="75" t="s">
        <v>55</v>
      </c>
      <c r="B8" s="75" t="s">
        <v>56</v>
      </c>
      <c r="C8" s="75" t="s">
        <v>57</v>
      </c>
      <c r="D8" s="90" t="s">
        <v>326</v>
      </c>
      <c r="E8" s="53">
        <v>-5</v>
      </c>
      <c r="F8" s="53">
        <v>-6</v>
      </c>
      <c r="G8" s="53">
        <v>-7</v>
      </c>
      <c r="H8" s="53">
        <v>-8</v>
      </c>
      <c r="I8" s="53">
        <v>-9</v>
      </c>
      <c r="J8" s="53">
        <v>-10</v>
      </c>
      <c r="K8" s="53">
        <v>-11</v>
      </c>
      <c r="L8" s="53">
        <v>-12</v>
      </c>
      <c r="M8" s="53">
        <v>-13</v>
      </c>
      <c r="N8" s="53">
        <v>-14</v>
      </c>
      <c r="O8" s="53">
        <v>-15</v>
      </c>
      <c r="P8" s="53">
        <v>-16</v>
      </c>
      <c r="Q8" s="53">
        <v>-17</v>
      </c>
      <c r="R8" s="53">
        <v>-18</v>
      </c>
      <c r="S8" s="53">
        <v>-19</v>
      </c>
      <c r="T8" s="53">
        <v>-20</v>
      </c>
      <c r="U8" s="53">
        <v>-21</v>
      </c>
      <c r="V8" s="53">
        <v>-22</v>
      </c>
      <c r="W8" s="53">
        <v>-23</v>
      </c>
      <c r="X8" s="53">
        <v>-24</v>
      </c>
      <c r="Y8" s="53">
        <v>-25</v>
      </c>
      <c r="Z8" s="53">
        <v>-26</v>
      </c>
      <c r="AA8" s="53">
        <v>-27</v>
      </c>
      <c r="AB8" s="53">
        <v>-28</v>
      </c>
      <c r="AC8" s="53">
        <v>-29</v>
      </c>
      <c r="AD8" s="53">
        <v>-30</v>
      </c>
      <c r="AE8" s="53">
        <v>-31</v>
      </c>
      <c r="AF8" s="53">
        <v>-32</v>
      </c>
      <c r="AG8" s="53">
        <v>-33</v>
      </c>
      <c r="AH8" s="53">
        <v>-34</v>
      </c>
      <c r="AI8" s="53">
        <v>-35</v>
      </c>
      <c r="AJ8" s="53">
        <v>-36</v>
      </c>
    </row>
    <row r="9" spans="1:38" s="6" customFormat="1" ht="17.25" customHeight="1">
      <c r="A9" s="78">
        <v>1</v>
      </c>
      <c r="B9" s="79" t="s">
        <v>29</v>
      </c>
      <c r="C9" s="74" t="s">
        <v>21</v>
      </c>
      <c r="D9" s="63">
        <v>215.28999999999996</v>
      </c>
      <c r="E9" s="63">
        <v>18.53</v>
      </c>
      <c r="F9" s="63">
        <v>0</v>
      </c>
      <c r="G9" s="63">
        <v>21.9</v>
      </c>
      <c r="H9" s="63">
        <v>4.95</v>
      </c>
      <c r="I9" s="63">
        <v>3.43</v>
      </c>
      <c r="J9" s="63">
        <v>10.34</v>
      </c>
      <c r="K9" s="63">
        <v>2.8000000000000003</v>
      </c>
      <c r="L9" s="63">
        <v>2.8499999999999996</v>
      </c>
      <c r="M9" s="63">
        <v>13.34</v>
      </c>
      <c r="N9" s="63">
        <v>10</v>
      </c>
      <c r="O9" s="63">
        <v>0.96000000000000008</v>
      </c>
      <c r="P9" s="63">
        <v>8.75</v>
      </c>
      <c r="Q9" s="63">
        <v>1</v>
      </c>
      <c r="R9" s="63">
        <v>12.75</v>
      </c>
      <c r="S9" s="63">
        <v>1.6600000000000001</v>
      </c>
      <c r="T9" s="63">
        <v>1.23</v>
      </c>
      <c r="U9" s="63">
        <v>1.3099999999999998</v>
      </c>
      <c r="V9" s="63">
        <v>5.08</v>
      </c>
      <c r="W9" s="63">
        <v>2.25</v>
      </c>
      <c r="X9" s="63">
        <v>0.8</v>
      </c>
      <c r="Y9" s="63">
        <v>3.3000000000000003</v>
      </c>
      <c r="Z9" s="63">
        <v>59.15</v>
      </c>
      <c r="AA9" s="63">
        <v>2.4</v>
      </c>
      <c r="AB9" s="63">
        <v>0.72000000000000008</v>
      </c>
      <c r="AC9" s="63">
        <v>7.18</v>
      </c>
      <c r="AD9" s="63">
        <v>2.23</v>
      </c>
      <c r="AE9" s="63">
        <v>6.98</v>
      </c>
      <c r="AF9" s="63">
        <v>3.34</v>
      </c>
      <c r="AG9" s="63">
        <v>4.1999999999999993</v>
      </c>
      <c r="AH9" s="63">
        <v>0.52</v>
      </c>
      <c r="AI9" s="63">
        <v>0.92</v>
      </c>
      <c r="AJ9" s="63">
        <v>0.42</v>
      </c>
    </row>
    <row r="10" spans="1:38" ht="16.5" customHeight="1">
      <c r="A10" s="52" t="s">
        <v>1</v>
      </c>
      <c r="B10" s="80" t="s">
        <v>71</v>
      </c>
      <c r="C10" s="52" t="s">
        <v>72</v>
      </c>
      <c r="D10" s="66">
        <v>49.910000000000004</v>
      </c>
      <c r="E10" s="66">
        <v>9.32</v>
      </c>
      <c r="F10" s="66">
        <v>0</v>
      </c>
      <c r="G10" s="66">
        <v>0.8</v>
      </c>
      <c r="H10" s="66">
        <v>3.96</v>
      </c>
      <c r="I10" s="66">
        <v>0</v>
      </c>
      <c r="J10" s="66">
        <v>2.2999999999999998</v>
      </c>
      <c r="K10" s="66">
        <v>2.3000000000000003</v>
      </c>
      <c r="L10" s="66">
        <v>2.3699999999999997</v>
      </c>
      <c r="M10" s="66">
        <v>4.09</v>
      </c>
      <c r="N10" s="66">
        <v>0.7</v>
      </c>
      <c r="O10" s="66">
        <v>0.38</v>
      </c>
      <c r="P10" s="66">
        <v>3.6799999999999997</v>
      </c>
      <c r="Q10" s="66">
        <v>1</v>
      </c>
      <c r="R10" s="66">
        <v>1.25</v>
      </c>
      <c r="S10" s="66">
        <v>0.55000000000000004</v>
      </c>
      <c r="T10" s="66">
        <v>0.03</v>
      </c>
      <c r="U10" s="66">
        <v>1.3099999999999998</v>
      </c>
      <c r="V10" s="66">
        <v>0.2</v>
      </c>
      <c r="W10" s="66">
        <v>0.48</v>
      </c>
      <c r="X10" s="66">
        <v>0.6</v>
      </c>
      <c r="Y10" s="66">
        <v>2.15</v>
      </c>
      <c r="Z10" s="66">
        <v>0.1</v>
      </c>
      <c r="AA10" s="66">
        <v>0</v>
      </c>
      <c r="AB10" s="66">
        <v>0.16</v>
      </c>
      <c r="AC10" s="66">
        <v>1.66</v>
      </c>
      <c r="AD10" s="66">
        <v>1</v>
      </c>
      <c r="AE10" s="66">
        <v>2.73</v>
      </c>
      <c r="AF10" s="66">
        <v>2.27</v>
      </c>
      <c r="AG10" s="66">
        <v>3.1999999999999997</v>
      </c>
      <c r="AH10" s="66">
        <v>0.15000000000000002</v>
      </c>
      <c r="AI10" s="66">
        <v>0.75</v>
      </c>
      <c r="AJ10" s="66">
        <v>0.42</v>
      </c>
    </row>
    <row r="11" spans="1:38" s="16" customFormat="1" ht="16.5" customHeight="1">
      <c r="A11" s="81"/>
      <c r="B11" s="82" t="s">
        <v>69</v>
      </c>
      <c r="C11" s="81" t="s">
        <v>70</v>
      </c>
      <c r="D11" s="85">
        <v>42.529999999999987</v>
      </c>
      <c r="E11" s="85">
        <v>9.32</v>
      </c>
      <c r="F11" s="85">
        <v>0</v>
      </c>
      <c r="G11" s="85">
        <v>0.8</v>
      </c>
      <c r="H11" s="85">
        <v>2.2600000000000002</v>
      </c>
      <c r="I11" s="85">
        <v>0</v>
      </c>
      <c r="J11" s="85">
        <v>2.2999999999999998</v>
      </c>
      <c r="K11" s="85">
        <v>0.1</v>
      </c>
      <c r="L11" s="85">
        <v>2.3199999999999998</v>
      </c>
      <c r="M11" s="85">
        <v>4.09</v>
      </c>
      <c r="N11" s="85">
        <v>0.7</v>
      </c>
      <c r="O11" s="85">
        <v>0.03</v>
      </c>
      <c r="P11" s="85">
        <v>3.6799999999999997</v>
      </c>
      <c r="Q11" s="85">
        <v>1</v>
      </c>
      <c r="R11" s="85">
        <v>0.25</v>
      </c>
      <c r="S11" s="85">
        <v>0.55000000000000004</v>
      </c>
      <c r="T11" s="85">
        <v>0.03</v>
      </c>
      <c r="U11" s="85">
        <v>1.1499999999999999</v>
      </c>
      <c r="V11" s="85">
        <v>0.2</v>
      </c>
      <c r="W11" s="85">
        <v>0.48</v>
      </c>
      <c r="X11" s="85">
        <v>0.5</v>
      </c>
      <c r="Y11" s="85">
        <v>2.15</v>
      </c>
      <c r="Z11" s="85">
        <v>0.1</v>
      </c>
      <c r="AA11" s="85">
        <v>0</v>
      </c>
      <c r="AB11" s="85">
        <v>0.16</v>
      </c>
      <c r="AC11" s="85">
        <v>1.66</v>
      </c>
      <c r="AD11" s="85">
        <v>1</v>
      </c>
      <c r="AE11" s="85">
        <v>2.7</v>
      </c>
      <c r="AF11" s="85">
        <v>0.98000000000000009</v>
      </c>
      <c r="AG11" s="85">
        <v>2.8</v>
      </c>
      <c r="AH11" s="85">
        <v>0.05</v>
      </c>
      <c r="AI11" s="85">
        <v>0.75</v>
      </c>
      <c r="AJ11" s="85">
        <v>0.42</v>
      </c>
    </row>
    <row r="12" spans="1:38" s="16" customFormat="1" ht="16.5" customHeight="1">
      <c r="A12" s="81"/>
      <c r="B12" s="82" t="s">
        <v>161</v>
      </c>
      <c r="C12" s="81" t="s">
        <v>160</v>
      </c>
      <c r="D12" s="85">
        <v>7.38</v>
      </c>
      <c r="E12" s="85">
        <v>0</v>
      </c>
      <c r="F12" s="85">
        <v>0</v>
      </c>
      <c r="G12" s="85">
        <v>0</v>
      </c>
      <c r="H12" s="85">
        <v>1.7</v>
      </c>
      <c r="I12" s="85">
        <v>0</v>
      </c>
      <c r="J12" s="85">
        <v>0</v>
      </c>
      <c r="K12" s="85">
        <v>2.2000000000000002</v>
      </c>
      <c r="L12" s="85">
        <v>0.05</v>
      </c>
      <c r="M12" s="85">
        <v>0</v>
      </c>
      <c r="N12" s="85">
        <v>0</v>
      </c>
      <c r="O12" s="85">
        <v>0.35</v>
      </c>
      <c r="P12" s="85">
        <v>0</v>
      </c>
      <c r="Q12" s="85">
        <v>0</v>
      </c>
      <c r="R12" s="85">
        <v>1</v>
      </c>
      <c r="S12" s="85">
        <v>0</v>
      </c>
      <c r="T12" s="85">
        <v>0</v>
      </c>
      <c r="U12" s="85">
        <v>0.16</v>
      </c>
      <c r="V12" s="85">
        <v>0</v>
      </c>
      <c r="W12" s="85">
        <v>0</v>
      </c>
      <c r="X12" s="85">
        <v>0.1</v>
      </c>
      <c r="Y12" s="85">
        <v>0</v>
      </c>
      <c r="Z12" s="85">
        <v>0</v>
      </c>
      <c r="AA12" s="85">
        <v>0</v>
      </c>
      <c r="AB12" s="85">
        <v>0</v>
      </c>
      <c r="AC12" s="85">
        <v>0</v>
      </c>
      <c r="AD12" s="85">
        <v>0</v>
      </c>
      <c r="AE12" s="85">
        <v>0.03</v>
      </c>
      <c r="AF12" s="85">
        <v>1.29</v>
      </c>
      <c r="AG12" s="85">
        <v>0.4</v>
      </c>
      <c r="AH12" s="85">
        <v>0.1</v>
      </c>
      <c r="AI12" s="85">
        <v>0</v>
      </c>
      <c r="AJ12" s="85">
        <v>0</v>
      </c>
    </row>
    <row r="13" spans="1:38" ht="16.5" customHeight="1">
      <c r="A13" s="52" t="s">
        <v>2</v>
      </c>
      <c r="B13" s="80" t="s">
        <v>95</v>
      </c>
      <c r="C13" s="52" t="s">
        <v>47</v>
      </c>
      <c r="D13" s="66">
        <v>51.170000000000009</v>
      </c>
      <c r="E13" s="66">
        <v>8.7600000000000016</v>
      </c>
      <c r="F13" s="66">
        <v>0</v>
      </c>
      <c r="G13" s="66">
        <v>3.5</v>
      </c>
      <c r="H13" s="66">
        <v>0.9900000000000001</v>
      </c>
      <c r="I13" s="66">
        <v>0.35</v>
      </c>
      <c r="J13" s="66">
        <v>6.0399999999999991</v>
      </c>
      <c r="K13" s="66">
        <v>0.2</v>
      </c>
      <c r="L13" s="66">
        <v>0.48</v>
      </c>
      <c r="M13" s="66">
        <v>2.1</v>
      </c>
      <c r="N13" s="66">
        <v>2.1</v>
      </c>
      <c r="O13" s="66">
        <v>0.58000000000000007</v>
      </c>
      <c r="P13" s="66">
        <v>2.87</v>
      </c>
      <c r="Q13" s="66">
        <v>0</v>
      </c>
      <c r="R13" s="66">
        <v>6.5</v>
      </c>
      <c r="S13" s="66">
        <v>1.1100000000000001</v>
      </c>
      <c r="T13" s="66">
        <v>0</v>
      </c>
      <c r="U13" s="66">
        <v>0</v>
      </c>
      <c r="V13" s="66">
        <v>1.1000000000000001</v>
      </c>
      <c r="W13" s="66">
        <v>0.77</v>
      </c>
      <c r="X13" s="66">
        <v>0.2</v>
      </c>
      <c r="Y13" s="66">
        <v>0.8</v>
      </c>
      <c r="Z13" s="66">
        <v>3.6</v>
      </c>
      <c r="AA13" s="66">
        <v>0</v>
      </c>
      <c r="AB13" s="66">
        <v>0.56000000000000005</v>
      </c>
      <c r="AC13" s="66">
        <v>5.52</v>
      </c>
      <c r="AD13" s="66">
        <v>1.23</v>
      </c>
      <c r="AE13" s="66">
        <v>0.25</v>
      </c>
      <c r="AF13" s="66">
        <v>7.0000000000000007E-2</v>
      </c>
      <c r="AG13" s="66">
        <v>1</v>
      </c>
      <c r="AH13" s="66">
        <v>0.32</v>
      </c>
      <c r="AI13" s="66">
        <v>0.17</v>
      </c>
      <c r="AJ13" s="66">
        <v>0</v>
      </c>
    </row>
    <row r="14" spans="1:38" ht="16.5" customHeight="1">
      <c r="A14" s="52" t="s">
        <v>3</v>
      </c>
      <c r="B14" s="80" t="s">
        <v>32</v>
      </c>
      <c r="C14" s="52" t="s">
        <v>37</v>
      </c>
      <c r="D14" s="66">
        <v>10.71</v>
      </c>
      <c r="E14" s="66">
        <v>0</v>
      </c>
      <c r="F14" s="66">
        <v>0</v>
      </c>
      <c r="G14" s="66">
        <v>1.3</v>
      </c>
      <c r="H14" s="66">
        <v>0</v>
      </c>
      <c r="I14" s="66">
        <v>1.58</v>
      </c>
      <c r="J14" s="66">
        <v>0</v>
      </c>
      <c r="K14" s="66">
        <v>0.3</v>
      </c>
      <c r="L14" s="66">
        <v>0</v>
      </c>
      <c r="M14" s="66">
        <v>0</v>
      </c>
      <c r="N14" s="66">
        <v>1.7</v>
      </c>
      <c r="O14" s="66">
        <v>0</v>
      </c>
      <c r="P14" s="66">
        <v>2.2000000000000002</v>
      </c>
      <c r="Q14" s="66">
        <v>0</v>
      </c>
      <c r="R14" s="66">
        <v>1</v>
      </c>
      <c r="S14" s="66">
        <v>0</v>
      </c>
      <c r="T14" s="66">
        <v>0</v>
      </c>
      <c r="U14" s="66">
        <v>0</v>
      </c>
      <c r="V14" s="66">
        <v>1.78</v>
      </c>
      <c r="W14" s="66">
        <v>0</v>
      </c>
      <c r="X14" s="66">
        <v>0</v>
      </c>
      <c r="Y14" s="66">
        <v>0</v>
      </c>
      <c r="Z14" s="66">
        <v>0.4</v>
      </c>
      <c r="AA14" s="66">
        <v>0.4</v>
      </c>
      <c r="AB14" s="66">
        <v>0</v>
      </c>
      <c r="AC14" s="66">
        <v>0</v>
      </c>
      <c r="AD14" s="66">
        <v>0</v>
      </c>
      <c r="AE14" s="66">
        <v>0</v>
      </c>
      <c r="AF14" s="66">
        <v>0</v>
      </c>
      <c r="AG14" s="66">
        <v>0</v>
      </c>
      <c r="AH14" s="66">
        <v>0.05</v>
      </c>
      <c r="AI14" s="66">
        <v>0</v>
      </c>
      <c r="AJ14" s="66">
        <v>0</v>
      </c>
    </row>
    <row r="15" spans="1:38" ht="16.5" customHeight="1">
      <c r="A15" s="52" t="s">
        <v>4</v>
      </c>
      <c r="B15" s="80" t="s">
        <v>11</v>
      </c>
      <c r="C15" s="52" t="s">
        <v>22</v>
      </c>
      <c r="D15" s="66">
        <v>53.05</v>
      </c>
      <c r="E15" s="66">
        <v>0</v>
      </c>
      <c r="F15" s="66">
        <v>0</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53.05</v>
      </c>
      <c r="AA15" s="66">
        <v>0</v>
      </c>
      <c r="AB15" s="66">
        <v>0</v>
      </c>
      <c r="AC15" s="66">
        <v>0</v>
      </c>
      <c r="AD15" s="66">
        <v>0</v>
      </c>
      <c r="AE15" s="66">
        <v>0</v>
      </c>
      <c r="AF15" s="66">
        <v>0</v>
      </c>
      <c r="AG15" s="66">
        <v>0</v>
      </c>
      <c r="AH15" s="66">
        <v>0</v>
      </c>
      <c r="AI15" s="66">
        <v>0</v>
      </c>
      <c r="AJ15" s="66">
        <v>0</v>
      </c>
    </row>
    <row r="16" spans="1:38" ht="16.5" customHeight="1">
      <c r="A16" s="52" t="s">
        <v>5</v>
      </c>
      <c r="B16" s="80" t="s">
        <v>12</v>
      </c>
      <c r="C16" s="52" t="s">
        <v>23</v>
      </c>
      <c r="D16" s="66">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c r="AD16" s="66">
        <v>0</v>
      </c>
      <c r="AE16" s="66">
        <v>0</v>
      </c>
      <c r="AF16" s="66">
        <v>0</v>
      </c>
      <c r="AG16" s="66">
        <v>0</v>
      </c>
      <c r="AH16" s="66">
        <v>0</v>
      </c>
      <c r="AI16" s="66">
        <v>0</v>
      </c>
      <c r="AJ16" s="66">
        <v>0</v>
      </c>
    </row>
    <row r="17" spans="1:36" ht="16.5" customHeight="1">
      <c r="A17" s="52" t="s">
        <v>34</v>
      </c>
      <c r="B17" s="80" t="s">
        <v>33</v>
      </c>
      <c r="C17" s="52" t="s">
        <v>38</v>
      </c>
      <c r="D17" s="66">
        <v>49.9</v>
      </c>
      <c r="E17" s="66">
        <v>0.45</v>
      </c>
      <c r="F17" s="66">
        <v>0</v>
      </c>
      <c r="G17" s="66">
        <v>16.3</v>
      </c>
      <c r="H17" s="66">
        <v>0</v>
      </c>
      <c r="I17" s="66">
        <v>1.5</v>
      </c>
      <c r="J17" s="66">
        <v>2</v>
      </c>
      <c r="K17" s="66">
        <v>0</v>
      </c>
      <c r="L17" s="66">
        <v>0</v>
      </c>
      <c r="M17" s="66">
        <v>7.1499999999999995</v>
      </c>
      <c r="N17" s="66">
        <v>5.5</v>
      </c>
      <c r="O17" s="66">
        <v>0</v>
      </c>
      <c r="P17" s="66">
        <v>0</v>
      </c>
      <c r="Q17" s="66">
        <v>0</v>
      </c>
      <c r="R17" s="66">
        <v>4</v>
      </c>
      <c r="S17" s="66">
        <v>0</v>
      </c>
      <c r="T17" s="66">
        <v>1</v>
      </c>
      <c r="U17" s="66">
        <v>0</v>
      </c>
      <c r="V17" s="66">
        <v>2</v>
      </c>
      <c r="W17" s="66">
        <v>1</v>
      </c>
      <c r="X17" s="66">
        <v>0</v>
      </c>
      <c r="Y17" s="66">
        <v>0</v>
      </c>
      <c r="Z17" s="66">
        <v>2</v>
      </c>
      <c r="AA17" s="66">
        <v>2</v>
      </c>
      <c r="AB17" s="66">
        <v>0</v>
      </c>
      <c r="AC17" s="66">
        <v>0</v>
      </c>
      <c r="AD17" s="66">
        <v>0</v>
      </c>
      <c r="AE17" s="66">
        <v>4</v>
      </c>
      <c r="AF17" s="66">
        <v>1</v>
      </c>
      <c r="AG17" s="66">
        <v>0</v>
      </c>
      <c r="AH17" s="66">
        <v>0</v>
      </c>
      <c r="AI17" s="66">
        <v>0</v>
      </c>
      <c r="AJ17" s="66">
        <v>0</v>
      </c>
    </row>
    <row r="18" spans="1:36" ht="16.5" customHeight="1">
      <c r="A18" s="52" t="s">
        <v>35</v>
      </c>
      <c r="B18" s="80" t="s">
        <v>76</v>
      </c>
      <c r="C18" s="52" t="s">
        <v>64</v>
      </c>
      <c r="D18" s="66">
        <v>0.2</v>
      </c>
      <c r="E18" s="66">
        <v>0</v>
      </c>
      <c r="F18" s="66">
        <v>0</v>
      </c>
      <c r="G18" s="66">
        <v>0</v>
      </c>
      <c r="H18" s="66">
        <v>0</v>
      </c>
      <c r="I18" s="66">
        <v>0</v>
      </c>
      <c r="J18" s="66">
        <v>0</v>
      </c>
      <c r="K18" s="66">
        <v>0</v>
      </c>
      <c r="L18" s="66">
        <v>0</v>
      </c>
      <c r="M18" s="66">
        <v>0</v>
      </c>
      <c r="N18" s="66">
        <v>0</v>
      </c>
      <c r="O18" s="66">
        <v>0</v>
      </c>
      <c r="P18" s="66">
        <v>0</v>
      </c>
      <c r="Q18" s="66">
        <v>0</v>
      </c>
      <c r="R18" s="66">
        <v>0</v>
      </c>
      <c r="S18" s="66">
        <v>0</v>
      </c>
      <c r="T18" s="66">
        <v>0.2</v>
      </c>
      <c r="U18" s="66">
        <v>0</v>
      </c>
      <c r="V18" s="66">
        <v>0</v>
      </c>
      <c r="W18" s="66">
        <v>0</v>
      </c>
      <c r="X18" s="66">
        <v>0</v>
      </c>
      <c r="Y18" s="66">
        <v>0</v>
      </c>
      <c r="Z18" s="66">
        <v>0</v>
      </c>
      <c r="AA18" s="66">
        <v>0</v>
      </c>
      <c r="AB18" s="66">
        <v>0</v>
      </c>
      <c r="AC18" s="66">
        <v>0</v>
      </c>
      <c r="AD18" s="66">
        <v>0</v>
      </c>
      <c r="AE18" s="66">
        <v>0</v>
      </c>
      <c r="AF18" s="66">
        <v>0</v>
      </c>
      <c r="AG18" s="66">
        <v>0</v>
      </c>
      <c r="AH18" s="66">
        <v>0</v>
      </c>
      <c r="AI18" s="66">
        <v>0</v>
      </c>
      <c r="AJ18" s="66">
        <v>0</v>
      </c>
    </row>
    <row r="19" spans="1:36" ht="16.5" customHeight="1">
      <c r="A19" s="52" t="s">
        <v>44</v>
      </c>
      <c r="B19" s="80" t="s">
        <v>42</v>
      </c>
      <c r="C19" s="52" t="s">
        <v>43</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c r="AD19" s="66">
        <v>0</v>
      </c>
      <c r="AE19" s="66">
        <v>0</v>
      </c>
      <c r="AF19" s="66">
        <v>0</v>
      </c>
      <c r="AG19" s="66">
        <v>0</v>
      </c>
      <c r="AH19" s="66">
        <v>0</v>
      </c>
      <c r="AI19" s="66">
        <v>0</v>
      </c>
      <c r="AJ19" s="66">
        <v>0</v>
      </c>
    </row>
    <row r="20" spans="1:36" ht="16.5" customHeight="1">
      <c r="A20" s="52" t="s">
        <v>148</v>
      </c>
      <c r="B20" s="80" t="s">
        <v>48</v>
      </c>
      <c r="C20" s="52" t="s">
        <v>49</v>
      </c>
      <c r="D20" s="66">
        <v>0.35</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0.35</v>
      </c>
      <c r="Z20" s="66">
        <v>0</v>
      </c>
      <c r="AA20" s="66">
        <v>0</v>
      </c>
      <c r="AB20" s="66">
        <v>0</v>
      </c>
      <c r="AC20" s="66">
        <v>0</v>
      </c>
      <c r="AD20" s="66">
        <v>0</v>
      </c>
      <c r="AE20" s="66">
        <v>0</v>
      </c>
      <c r="AF20" s="66">
        <v>0</v>
      </c>
      <c r="AG20" s="66">
        <v>0</v>
      </c>
      <c r="AH20" s="66">
        <v>0</v>
      </c>
      <c r="AI20" s="66">
        <v>0</v>
      </c>
      <c r="AJ20" s="66">
        <v>0</v>
      </c>
    </row>
    <row r="21" spans="1:36" s="6" customFormat="1" ht="16.5" customHeight="1">
      <c r="A21" s="74">
        <v>2</v>
      </c>
      <c r="B21" s="83" t="s">
        <v>30</v>
      </c>
      <c r="C21" s="74" t="s">
        <v>24</v>
      </c>
      <c r="D21" s="63">
        <v>7.7100000000000009</v>
      </c>
      <c r="E21" s="63">
        <v>1.96</v>
      </c>
      <c r="F21" s="63">
        <v>0</v>
      </c>
      <c r="G21" s="63">
        <v>0.13</v>
      </c>
      <c r="H21" s="63">
        <v>0</v>
      </c>
      <c r="I21" s="63">
        <v>0</v>
      </c>
      <c r="J21" s="63">
        <v>0.2</v>
      </c>
      <c r="K21" s="63">
        <v>0.19</v>
      </c>
      <c r="L21" s="63">
        <v>0</v>
      </c>
      <c r="M21" s="63">
        <v>0.12000000000000001</v>
      </c>
      <c r="N21" s="63">
        <v>0.03</v>
      </c>
      <c r="O21" s="63">
        <v>0.32999999999999996</v>
      </c>
      <c r="P21" s="63">
        <v>0.14000000000000001</v>
      </c>
      <c r="Q21" s="63">
        <v>7.0000000000000007E-2</v>
      </c>
      <c r="R21" s="63">
        <v>0.5</v>
      </c>
      <c r="S21" s="63">
        <v>0.23</v>
      </c>
      <c r="T21" s="63">
        <v>0</v>
      </c>
      <c r="U21" s="63">
        <v>0</v>
      </c>
      <c r="V21" s="63">
        <v>1.2000000000000002</v>
      </c>
      <c r="W21" s="63">
        <v>0</v>
      </c>
      <c r="X21" s="63">
        <v>0</v>
      </c>
      <c r="Y21" s="63">
        <v>0.32</v>
      </c>
      <c r="Z21" s="63">
        <v>0.05</v>
      </c>
      <c r="AA21" s="63">
        <v>0</v>
      </c>
      <c r="AB21" s="63">
        <v>0</v>
      </c>
      <c r="AC21" s="63">
        <v>0.7</v>
      </c>
      <c r="AD21" s="63">
        <v>0</v>
      </c>
      <c r="AE21" s="63">
        <v>0.15</v>
      </c>
      <c r="AF21" s="63">
        <v>0</v>
      </c>
      <c r="AG21" s="63">
        <v>0</v>
      </c>
      <c r="AH21" s="63">
        <v>1.3900000000000001</v>
      </c>
      <c r="AI21" s="63">
        <v>0</v>
      </c>
      <c r="AJ21" s="63">
        <v>0</v>
      </c>
    </row>
    <row r="22" spans="1:36" ht="16.5" customHeight="1">
      <c r="A22" s="52" t="s">
        <v>17</v>
      </c>
      <c r="B22" s="80" t="s">
        <v>13</v>
      </c>
      <c r="C22" s="52" t="s">
        <v>25</v>
      </c>
      <c r="D22" s="66">
        <v>0</v>
      </c>
      <c r="E22" s="66">
        <v>0</v>
      </c>
      <c r="F22" s="66">
        <v>0</v>
      </c>
      <c r="G22" s="66">
        <v>0</v>
      </c>
      <c r="H22" s="66">
        <v>0</v>
      </c>
      <c r="I22" s="66">
        <v>0</v>
      </c>
      <c r="J22" s="66">
        <v>0</v>
      </c>
      <c r="K22" s="66">
        <v>0</v>
      </c>
      <c r="L22" s="66">
        <v>0</v>
      </c>
      <c r="M22" s="66">
        <v>0</v>
      </c>
      <c r="N22" s="66">
        <v>0</v>
      </c>
      <c r="O22" s="66">
        <v>0</v>
      </c>
      <c r="P22" s="66">
        <v>0</v>
      </c>
      <c r="Q22" s="66">
        <v>0</v>
      </c>
      <c r="R22" s="66">
        <v>0</v>
      </c>
      <c r="S22" s="66">
        <v>0</v>
      </c>
      <c r="T22" s="66">
        <v>0</v>
      </c>
      <c r="U22" s="66">
        <v>0</v>
      </c>
      <c r="V22" s="66">
        <v>0</v>
      </c>
      <c r="W22" s="66">
        <v>0</v>
      </c>
      <c r="X22" s="66">
        <v>0</v>
      </c>
      <c r="Y22" s="66">
        <v>0</v>
      </c>
      <c r="Z22" s="66">
        <v>0</v>
      </c>
      <c r="AA22" s="66">
        <v>0</v>
      </c>
      <c r="AB22" s="66">
        <v>0</v>
      </c>
      <c r="AC22" s="66">
        <v>0</v>
      </c>
      <c r="AD22" s="66">
        <v>0</v>
      </c>
      <c r="AE22" s="66">
        <v>0</v>
      </c>
      <c r="AF22" s="66">
        <v>0</v>
      </c>
      <c r="AG22" s="66">
        <v>0</v>
      </c>
      <c r="AH22" s="66">
        <v>0</v>
      </c>
      <c r="AI22" s="66">
        <v>0</v>
      </c>
      <c r="AJ22" s="66">
        <v>0</v>
      </c>
    </row>
    <row r="23" spans="1:36" ht="16.5" customHeight="1">
      <c r="A23" s="52" t="s">
        <v>6</v>
      </c>
      <c r="B23" s="80" t="s">
        <v>14</v>
      </c>
      <c r="C23" s="52" t="s">
        <v>26</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v>0</v>
      </c>
      <c r="AI23" s="66">
        <v>0</v>
      </c>
      <c r="AJ23" s="66">
        <v>0</v>
      </c>
    </row>
    <row r="24" spans="1:36" ht="16.5" customHeight="1">
      <c r="A24" s="52" t="s">
        <v>7</v>
      </c>
      <c r="B24" s="80" t="s">
        <v>15</v>
      </c>
      <c r="C24" s="52" t="s">
        <v>106</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X24" s="66">
        <v>0</v>
      </c>
      <c r="Y24" s="66">
        <v>0</v>
      </c>
      <c r="Z24" s="66">
        <v>0</v>
      </c>
      <c r="AA24" s="66">
        <v>0</v>
      </c>
      <c r="AB24" s="66">
        <v>0</v>
      </c>
      <c r="AC24" s="66">
        <v>0</v>
      </c>
      <c r="AD24" s="66">
        <v>0</v>
      </c>
      <c r="AE24" s="66">
        <v>0</v>
      </c>
      <c r="AF24" s="66">
        <v>0</v>
      </c>
      <c r="AG24" s="66">
        <v>0</v>
      </c>
      <c r="AH24" s="66">
        <v>0</v>
      </c>
      <c r="AI24" s="66">
        <v>0</v>
      </c>
      <c r="AJ24" s="66">
        <v>0</v>
      </c>
    </row>
    <row r="25" spans="1:36" ht="16.5" customHeight="1">
      <c r="A25" s="52" t="s">
        <v>8</v>
      </c>
      <c r="B25" s="80" t="s">
        <v>73</v>
      </c>
      <c r="C25" s="52" t="s">
        <v>109</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X25" s="66">
        <v>0</v>
      </c>
      <c r="Y25" s="66">
        <v>0</v>
      </c>
      <c r="Z25" s="66">
        <v>0</v>
      </c>
      <c r="AA25" s="66">
        <v>0</v>
      </c>
      <c r="AB25" s="66">
        <v>0</v>
      </c>
      <c r="AC25" s="66">
        <v>0</v>
      </c>
      <c r="AD25" s="66">
        <v>0</v>
      </c>
      <c r="AE25" s="66">
        <v>0</v>
      </c>
      <c r="AF25" s="66">
        <v>0</v>
      </c>
      <c r="AG25" s="66">
        <v>0</v>
      </c>
      <c r="AH25" s="66">
        <v>0</v>
      </c>
      <c r="AI25" s="66">
        <v>0</v>
      </c>
      <c r="AJ25" s="66">
        <v>0</v>
      </c>
    </row>
    <row r="26" spans="1:36" ht="16.5" customHeight="1">
      <c r="A26" s="52" t="s">
        <v>9</v>
      </c>
      <c r="B26" s="80" t="s">
        <v>77</v>
      </c>
      <c r="C26" s="52" t="s">
        <v>110</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row>
    <row r="27" spans="1:36" ht="16.5" customHeight="1">
      <c r="A27" s="52" t="s">
        <v>10</v>
      </c>
      <c r="B27" s="80" t="s">
        <v>78</v>
      </c>
      <c r="C27" s="52" t="s">
        <v>108</v>
      </c>
      <c r="D27" s="66">
        <v>0</v>
      </c>
      <c r="E27" s="66">
        <v>0</v>
      </c>
      <c r="F27" s="66">
        <v>0</v>
      </c>
      <c r="G27" s="66">
        <v>0</v>
      </c>
      <c r="H27" s="66">
        <v>0</v>
      </c>
      <c r="I27" s="66">
        <v>0</v>
      </c>
      <c r="J27" s="66">
        <v>0</v>
      </c>
      <c r="K27" s="66">
        <v>0</v>
      </c>
      <c r="L27" s="66">
        <v>0</v>
      </c>
      <c r="M27" s="66">
        <v>0</v>
      </c>
      <c r="N27" s="66">
        <v>0</v>
      </c>
      <c r="O27" s="66">
        <v>0</v>
      </c>
      <c r="P27" s="66">
        <v>0</v>
      </c>
      <c r="Q27" s="66">
        <v>0</v>
      </c>
      <c r="R27" s="66">
        <v>0</v>
      </c>
      <c r="S27" s="66">
        <v>0</v>
      </c>
      <c r="T27" s="66">
        <v>0</v>
      </c>
      <c r="U27" s="66">
        <v>0</v>
      </c>
      <c r="V27" s="66">
        <v>0</v>
      </c>
      <c r="W27" s="66">
        <v>0</v>
      </c>
      <c r="X27" s="66">
        <v>0</v>
      </c>
      <c r="Y27" s="66">
        <v>0</v>
      </c>
      <c r="Z27" s="66">
        <v>0</v>
      </c>
      <c r="AA27" s="66">
        <v>0</v>
      </c>
      <c r="AB27" s="66">
        <v>0</v>
      </c>
      <c r="AC27" s="66">
        <v>0</v>
      </c>
      <c r="AD27" s="66">
        <v>0</v>
      </c>
      <c r="AE27" s="66">
        <v>0</v>
      </c>
      <c r="AF27" s="66">
        <v>0</v>
      </c>
      <c r="AG27" s="66">
        <v>0</v>
      </c>
      <c r="AH27" s="66">
        <v>0</v>
      </c>
      <c r="AI27" s="66">
        <v>0</v>
      </c>
      <c r="AJ27" s="66">
        <v>0</v>
      </c>
    </row>
    <row r="28" spans="1:36" ht="16.5" customHeight="1">
      <c r="A28" s="52" t="s">
        <v>18</v>
      </c>
      <c r="B28" s="80" t="s">
        <v>79</v>
      </c>
      <c r="C28" s="52" t="s">
        <v>45</v>
      </c>
      <c r="D28" s="66">
        <v>0</v>
      </c>
      <c r="E28" s="66">
        <v>0</v>
      </c>
      <c r="F28" s="66">
        <v>0</v>
      </c>
      <c r="G28" s="66">
        <v>0</v>
      </c>
      <c r="H28" s="66">
        <v>0</v>
      </c>
      <c r="I28" s="66">
        <v>0</v>
      </c>
      <c r="J28" s="66">
        <v>0</v>
      </c>
      <c r="K28" s="66">
        <v>0</v>
      </c>
      <c r="L28" s="66">
        <v>0</v>
      </c>
      <c r="M28" s="66">
        <v>0</v>
      </c>
      <c r="N28" s="66">
        <v>0</v>
      </c>
      <c r="O28" s="66">
        <v>0</v>
      </c>
      <c r="P28" s="66">
        <v>0</v>
      </c>
      <c r="Q28" s="66">
        <v>0</v>
      </c>
      <c r="R28" s="66">
        <v>0</v>
      </c>
      <c r="S28" s="66">
        <v>0</v>
      </c>
      <c r="T28" s="66">
        <v>0</v>
      </c>
      <c r="U28" s="66">
        <v>0</v>
      </c>
      <c r="V28" s="66">
        <v>0</v>
      </c>
      <c r="W28" s="66">
        <v>0</v>
      </c>
      <c r="X28" s="66">
        <v>0</v>
      </c>
      <c r="Y28" s="66">
        <v>0</v>
      </c>
      <c r="Z28" s="66">
        <v>0</v>
      </c>
      <c r="AA28" s="66">
        <v>0</v>
      </c>
      <c r="AB28" s="66">
        <v>0</v>
      </c>
      <c r="AC28" s="66">
        <v>0</v>
      </c>
      <c r="AD28" s="66">
        <v>0</v>
      </c>
      <c r="AE28" s="66">
        <v>0</v>
      </c>
      <c r="AF28" s="66">
        <v>0</v>
      </c>
      <c r="AG28" s="66">
        <v>0</v>
      </c>
      <c r="AH28" s="66">
        <v>0</v>
      </c>
      <c r="AI28" s="66">
        <v>0</v>
      </c>
      <c r="AJ28" s="66">
        <v>0</v>
      </c>
    </row>
    <row r="29" spans="1:36" ht="16.5" customHeight="1">
      <c r="A29" s="52" t="s">
        <v>19</v>
      </c>
      <c r="B29" s="80" t="s">
        <v>80</v>
      </c>
      <c r="C29" s="52" t="s">
        <v>39</v>
      </c>
      <c r="D29" s="66">
        <v>0</v>
      </c>
      <c r="E29" s="66">
        <v>0</v>
      </c>
      <c r="F29" s="66">
        <v>0</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row>
    <row r="30" spans="1:36" ht="19.5" customHeight="1">
      <c r="A30" s="52" t="s">
        <v>40</v>
      </c>
      <c r="B30" s="80" t="s">
        <v>114</v>
      </c>
      <c r="C30" s="52" t="s">
        <v>27</v>
      </c>
      <c r="D30" s="66">
        <v>2.96</v>
      </c>
      <c r="E30" s="66">
        <v>0</v>
      </c>
      <c r="F30" s="66">
        <v>0</v>
      </c>
      <c r="G30" s="66">
        <v>0</v>
      </c>
      <c r="H30" s="66">
        <v>0</v>
      </c>
      <c r="I30" s="66">
        <v>0</v>
      </c>
      <c r="J30" s="66">
        <v>0</v>
      </c>
      <c r="K30" s="66">
        <v>0</v>
      </c>
      <c r="L30" s="66">
        <v>0</v>
      </c>
      <c r="M30" s="66">
        <v>0.02</v>
      </c>
      <c r="N30" s="66">
        <v>0</v>
      </c>
      <c r="O30" s="66">
        <v>0</v>
      </c>
      <c r="P30" s="66">
        <v>0.14000000000000001</v>
      </c>
      <c r="Q30" s="66">
        <v>0</v>
      </c>
      <c r="R30" s="66">
        <v>0</v>
      </c>
      <c r="S30" s="66">
        <v>0.23</v>
      </c>
      <c r="T30" s="66">
        <v>0</v>
      </c>
      <c r="U30" s="66">
        <v>0</v>
      </c>
      <c r="V30" s="66">
        <v>0.67999999999999994</v>
      </c>
      <c r="W30" s="66">
        <v>0</v>
      </c>
      <c r="X30" s="66">
        <v>0</v>
      </c>
      <c r="Y30" s="66">
        <v>0</v>
      </c>
      <c r="Z30" s="66">
        <v>0</v>
      </c>
      <c r="AA30" s="66">
        <v>0</v>
      </c>
      <c r="AB30" s="66">
        <v>0</v>
      </c>
      <c r="AC30" s="66">
        <v>0.5</v>
      </c>
      <c r="AD30" s="66">
        <v>0</v>
      </c>
      <c r="AE30" s="66">
        <v>0</v>
      </c>
      <c r="AF30" s="66">
        <v>0</v>
      </c>
      <c r="AG30" s="66">
        <v>0</v>
      </c>
      <c r="AH30" s="66">
        <v>1.3900000000000001</v>
      </c>
      <c r="AI30" s="66">
        <v>0</v>
      </c>
      <c r="AJ30" s="66">
        <v>0</v>
      </c>
    </row>
    <row r="31" spans="1:36" ht="16.5" customHeight="1">
      <c r="A31" s="84" t="s">
        <v>113</v>
      </c>
      <c r="B31" s="80" t="s">
        <v>94</v>
      </c>
      <c r="C31" s="52" t="s">
        <v>126</v>
      </c>
      <c r="D31" s="66">
        <v>0</v>
      </c>
      <c r="E31" s="66">
        <v>0</v>
      </c>
      <c r="F31" s="66">
        <v>0</v>
      </c>
      <c r="G31" s="66">
        <v>0</v>
      </c>
      <c r="H31" s="66">
        <v>0</v>
      </c>
      <c r="I31" s="66">
        <v>0</v>
      </c>
      <c r="J31" s="66">
        <v>0</v>
      </c>
      <c r="K31" s="66">
        <v>0</v>
      </c>
      <c r="L31" s="66">
        <v>0</v>
      </c>
      <c r="M31" s="66">
        <v>0</v>
      </c>
      <c r="N31" s="66">
        <v>0</v>
      </c>
      <c r="O31" s="66">
        <v>0</v>
      </c>
      <c r="P31" s="66">
        <v>0</v>
      </c>
      <c r="Q31" s="66">
        <v>0</v>
      </c>
      <c r="R31" s="66">
        <v>0</v>
      </c>
      <c r="S31" s="66">
        <v>0</v>
      </c>
      <c r="T31" s="66">
        <v>0</v>
      </c>
      <c r="U31" s="66">
        <v>0</v>
      </c>
      <c r="V31" s="66">
        <v>0</v>
      </c>
      <c r="W31" s="66">
        <v>0</v>
      </c>
      <c r="X31" s="66">
        <v>0</v>
      </c>
      <c r="Y31" s="66">
        <v>0</v>
      </c>
      <c r="Z31" s="66">
        <v>0</v>
      </c>
      <c r="AA31" s="66">
        <v>0</v>
      </c>
      <c r="AB31" s="66">
        <v>0</v>
      </c>
      <c r="AC31" s="66">
        <v>0</v>
      </c>
      <c r="AD31" s="66">
        <v>0</v>
      </c>
      <c r="AE31" s="66">
        <v>0</v>
      </c>
      <c r="AF31" s="66">
        <v>0</v>
      </c>
      <c r="AG31" s="66">
        <v>0</v>
      </c>
      <c r="AH31" s="66">
        <v>0</v>
      </c>
      <c r="AI31" s="66">
        <v>0</v>
      </c>
      <c r="AJ31" s="66">
        <v>0</v>
      </c>
    </row>
    <row r="32" spans="1:36" ht="16.5" customHeight="1">
      <c r="A32" s="84" t="s">
        <v>139</v>
      </c>
      <c r="B32" s="80" t="s">
        <v>104</v>
      </c>
      <c r="C32" s="52" t="s">
        <v>107</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row>
    <row r="33" spans="1:36" ht="16.5" customHeight="1">
      <c r="A33" s="52" t="s">
        <v>140</v>
      </c>
      <c r="B33" s="80" t="s">
        <v>74</v>
      </c>
      <c r="C33" s="52" t="s">
        <v>63</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row>
    <row r="34" spans="1:36" ht="16.5" customHeight="1">
      <c r="A34" s="52" t="s">
        <v>141</v>
      </c>
      <c r="B34" s="80" t="s">
        <v>81</v>
      </c>
      <c r="C34" s="52" t="s">
        <v>86</v>
      </c>
      <c r="D34" s="66">
        <v>0.93</v>
      </c>
      <c r="E34" s="66">
        <v>0</v>
      </c>
      <c r="F34" s="66">
        <v>0</v>
      </c>
      <c r="G34" s="66">
        <v>0</v>
      </c>
      <c r="H34" s="66">
        <v>0</v>
      </c>
      <c r="I34" s="66">
        <v>0</v>
      </c>
      <c r="J34" s="66">
        <v>0</v>
      </c>
      <c r="K34" s="66">
        <v>0</v>
      </c>
      <c r="L34" s="66">
        <v>0</v>
      </c>
      <c r="M34" s="66">
        <v>0</v>
      </c>
      <c r="N34" s="66">
        <v>0.03</v>
      </c>
      <c r="O34" s="66">
        <v>0</v>
      </c>
      <c r="P34" s="66">
        <v>0</v>
      </c>
      <c r="Q34" s="66">
        <v>0</v>
      </c>
      <c r="R34" s="66">
        <v>0.5</v>
      </c>
      <c r="S34" s="66">
        <v>0</v>
      </c>
      <c r="T34" s="66">
        <v>0</v>
      </c>
      <c r="U34" s="66">
        <v>0</v>
      </c>
      <c r="V34" s="66">
        <v>0.4</v>
      </c>
      <c r="W34" s="66">
        <v>0</v>
      </c>
      <c r="X34" s="66">
        <v>0</v>
      </c>
      <c r="Y34" s="66">
        <v>0</v>
      </c>
      <c r="Z34" s="66">
        <v>0</v>
      </c>
      <c r="AA34" s="66">
        <v>0</v>
      </c>
      <c r="AB34" s="66">
        <v>0</v>
      </c>
      <c r="AC34" s="66">
        <v>0</v>
      </c>
      <c r="AD34" s="66">
        <v>0</v>
      </c>
      <c r="AE34" s="66">
        <v>0</v>
      </c>
      <c r="AF34" s="66">
        <v>0</v>
      </c>
      <c r="AG34" s="66">
        <v>0</v>
      </c>
      <c r="AH34" s="66">
        <v>0</v>
      </c>
      <c r="AI34" s="66">
        <v>0</v>
      </c>
      <c r="AJ34" s="66">
        <v>0</v>
      </c>
    </row>
    <row r="35" spans="1:36" ht="16.5" customHeight="1">
      <c r="A35" s="52" t="s">
        <v>142</v>
      </c>
      <c r="B35" s="80" t="s">
        <v>82</v>
      </c>
      <c r="C35" s="52" t="s">
        <v>87</v>
      </c>
      <c r="D35" s="66">
        <v>0</v>
      </c>
      <c r="E35" s="66">
        <v>0</v>
      </c>
      <c r="F35" s="66">
        <v>0</v>
      </c>
      <c r="G35" s="66">
        <v>0</v>
      </c>
      <c r="H35" s="66">
        <v>0</v>
      </c>
      <c r="I35" s="66">
        <v>0</v>
      </c>
      <c r="J35" s="66">
        <v>0</v>
      </c>
      <c r="K35" s="66">
        <v>0</v>
      </c>
      <c r="L35" s="66">
        <v>0</v>
      </c>
      <c r="M35" s="66">
        <v>0</v>
      </c>
      <c r="N35" s="66">
        <v>0</v>
      </c>
      <c r="O35" s="66">
        <v>0</v>
      </c>
      <c r="P35" s="66">
        <v>0</v>
      </c>
      <c r="Q35" s="66">
        <v>0</v>
      </c>
      <c r="R35" s="66">
        <v>0</v>
      </c>
      <c r="S35" s="66">
        <v>0</v>
      </c>
      <c r="T35" s="66">
        <v>0</v>
      </c>
      <c r="U35" s="66">
        <v>0</v>
      </c>
      <c r="V35" s="66">
        <v>0</v>
      </c>
      <c r="W35" s="66">
        <v>0</v>
      </c>
      <c r="X35" s="66">
        <v>0</v>
      </c>
      <c r="Y35" s="66">
        <v>0</v>
      </c>
      <c r="Z35" s="66">
        <v>0</v>
      </c>
      <c r="AA35" s="66">
        <v>0</v>
      </c>
      <c r="AB35" s="66">
        <v>0</v>
      </c>
      <c r="AC35" s="66">
        <v>0</v>
      </c>
      <c r="AD35" s="66">
        <v>0</v>
      </c>
      <c r="AE35" s="66">
        <v>0</v>
      </c>
      <c r="AF35" s="66">
        <v>0</v>
      </c>
      <c r="AG35" s="66">
        <v>0</v>
      </c>
      <c r="AH35" s="66">
        <v>0</v>
      </c>
      <c r="AI35" s="66">
        <v>0</v>
      </c>
      <c r="AJ35" s="66">
        <v>0</v>
      </c>
    </row>
    <row r="36" spans="1:36" ht="16.5" customHeight="1">
      <c r="A36" s="52" t="s">
        <v>143</v>
      </c>
      <c r="B36" s="80" t="s">
        <v>83</v>
      </c>
      <c r="C36" s="52" t="s">
        <v>91</v>
      </c>
      <c r="D36" s="66">
        <v>0.31</v>
      </c>
      <c r="E36" s="66">
        <v>0.06</v>
      </c>
      <c r="F36" s="66">
        <v>0</v>
      </c>
      <c r="G36" s="66">
        <v>0</v>
      </c>
      <c r="H36" s="66">
        <v>0</v>
      </c>
      <c r="I36" s="66">
        <v>0</v>
      </c>
      <c r="J36" s="66">
        <v>0.2</v>
      </c>
      <c r="K36" s="66">
        <v>0</v>
      </c>
      <c r="L36" s="66">
        <v>0</v>
      </c>
      <c r="M36" s="66">
        <v>0</v>
      </c>
      <c r="N36" s="66">
        <v>0</v>
      </c>
      <c r="O36" s="66">
        <v>0</v>
      </c>
      <c r="P36" s="66">
        <v>0</v>
      </c>
      <c r="Q36" s="66">
        <v>0</v>
      </c>
      <c r="R36" s="66">
        <v>0</v>
      </c>
      <c r="S36" s="66">
        <v>0</v>
      </c>
      <c r="T36" s="66">
        <v>0</v>
      </c>
      <c r="U36" s="66">
        <v>0</v>
      </c>
      <c r="V36" s="66">
        <v>0</v>
      </c>
      <c r="W36" s="66">
        <v>0</v>
      </c>
      <c r="X36" s="66">
        <v>0</v>
      </c>
      <c r="Y36" s="66">
        <v>0</v>
      </c>
      <c r="Z36" s="66">
        <v>0.05</v>
      </c>
      <c r="AA36" s="66">
        <v>0</v>
      </c>
      <c r="AB36" s="66">
        <v>0</v>
      </c>
      <c r="AC36" s="66">
        <v>0</v>
      </c>
      <c r="AD36" s="66">
        <v>0</v>
      </c>
      <c r="AE36" s="66">
        <v>0</v>
      </c>
      <c r="AF36" s="66">
        <v>0</v>
      </c>
      <c r="AG36" s="66">
        <v>0</v>
      </c>
      <c r="AH36" s="66">
        <v>0</v>
      </c>
      <c r="AI36" s="66">
        <v>0</v>
      </c>
      <c r="AJ36" s="66">
        <v>0</v>
      </c>
    </row>
    <row r="37" spans="1:36" ht="19.5" customHeight="1">
      <c r="A37" s="52" t="s">
        <v>144</v>
      </c>
      <c r="B37" s="80" t="s">
        <v>102</v>
      </c>
      <c r="C37" s="52" t="s">
        <v>88</v>
      </c>
      <c r="D37" s="66">
        <v>0</v>
      </c>
      <c r="E37" s="66">
        <v>0</v>
      </c>
      <c r="F37" s="66">
        <v>0</v>
      </c>
      <c r="G37" s="66">
        <v>0</v>
      </c>
      <c r="H37" s="66">
        <v>0</v>
      </c>
      <c r="I37" s="66">
        <v>0</v>
      </c>
      <c r="J37" s="66">
        <v>0</v>
      </c>
      <c r="K37" s="66">
        <v>0</v>
      </c>
      <c r="L37" s="66">
        <v>0</v>
      </c>
      <c r="M37" s="66">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v>0</v>
      </c>
      <c r="AI37" s="66">
        <v>0</v>
      </c>
      <c r="AJ37" s="66">
        <v>0</v>
      </c>
    </row>
    <row r="38" spans="1:36" ht="16.5" customHeight="1">
      <c r="A38" s="52" t="s">
        <v>145</v>
      </c>
      <c r="B38" s="80" t="s">
        <v>105</v>
      </c>
      <c r="C38" s="52" t="s">
        <v>103</v>
      </c>
      <c r="D38" s="66">
        <v>0</v>
      </c>
      <c r="E38" s="66">
        <v>0</v>
      </c>
      <c r="F38" s="66">
        <v>0</v>
      </c>
      <c r="G38" s="66">
        <v>0</v>
      </c>
      <c r="H38" s="66">
        <v>0</v>
      </c>
      <c r="I38" s="66">
        <v>0</v>
      </c>
      <c r="J38" s="66">
        <v>0</v>
      </c>
      <c r="K38" s="66">
        <v>0</v>
      </c>
      <c r="L38" s="66">
        <v>0</v>
      </c>
      <c r="M38" s="66">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row>
    <row r="39" spans="1:36" ht="16.5" customHeight="1">
      <c r="A39" s="52" t="s">
        <v>146</v>
      </c>
      <c r="B39" s="80" t="s">
        <v>84</v>
      </c>
      <c r="C39" s="52" t="s">
        <v>89</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row>
    <row r="40" spans="1:36" ht="20.25" customHeight="1">
      <c r="A40" s="52" t="s">
        <v>147</v>
      </c>
      <c r="B40" s="80" t="s">
        <v>85</v>
      </c>
      <c r="C40" s="52" t="s">
        <v>41</v>
      </c>
      <c r="D40" s="66">
        <v>0</v>
      </c>
      <c r="E40" s="66">
        <v>0</v>
      </c>
      <c r="F40" s="66">
        <v>0</v>
      </c>
      <c r="G40" s="66">
        <v>0</v>
      </c>
      <c r="H40" s="66">
        <v>0</v>
      </c>
      <c r="I40" s="66">
        <v>0</v>
      </c>
      <c r="J40" s="66">
        <v>0</v>
      </c>
      <c r="K40" s="66">
        <v>0</v>
      </c>
      <c r="L40" s="66">
        <v>0</v>
      </c>
      <c r="M40" s="66">
        <v>0</v>
      </c>
      <c r="N40" s="66">
        <v>0</v>
      </c>
      <c r="O40" s="66">
        <v>0</v>
      </c>
      <c r="P40" s="66">
        <v>0</v>
      </c>
      <c r="Q40" s="66">
        <v>0</v>
      </c>
      <c r="R40" s="66">
        <v>0</v>
      </c>
      <c r="S40" s="66">
        <v>0</v>
      </c>
      <c r="T40" s="66">
        <v>0</v>
      </c>
      <c r="U40" s="66">
        <v>0</v>
      </c>
      <c r="V40" s="66">
        <v>0</v>
      </c>
      <c r="W40" s="66">
        <v>0</v>
      </c>
      <c r="X40" s="66">
        <v>0</v>
      </c>
      <c r="Y40" s="66">
        <v>0</v>
      </c>
      <c r="Z40" s="66">
        <v>0</v>
      </c>
      <c r="AA40" s="66">
        <v>0</v>
      </c>
      <c r="AB40" s="66">
        <v>0</v>
      </c>
      <c r="AC40" s="66">
        <v>0</v>
      </c>
      <c r="AD40" s="66">
        <v>0</v>
      </c>
      <c r="AE40" s="66">
        <v>0</v>
      </c>
      <c r="AF40" s="66">
        <v>0</v>
      </c>
      <c r="AG40" s="66">
        <v>0</v>
      </c>
      <c r="AH40" s="66">
        <v>0</v>
      </c>
      <c r="AI40" s="66">
        <v>0</v>
      </c>
      <c r="AJ40" s="66">
        <v>0</v>
      </c>
    </row>
    <row r="41" spans="1:36" ht="19.5" customHeight="1">
      <c r="A41" s="84" t="s">
        <v>149</v>
      </c>
      <c r="B41" s="80" t="s">
        <v>92</v>
      </c>
      <c r="C41" s="52" t="s">
        <v>46</v>
      </c>
      <c r="D41" s="66">
        <v>0</v>
      </c>
      <c r="E41" s="66">
        <v>0</v>
      </c>
      <c r="F41" s="66">
        <v>0</v>
      </c>
      <c r="G41" s="66">
        <v>0</v>
      </c>
      <c r="H41" s="66">
        <v>0</v>
      </c>
      <c r="I41" s="66">
        <v>0</v>
      </c>
      <c r="J41" s="66">
        <v>0</v>
      </c>
      <c r="K41" s="66">
        <v>0</v>
      </c>
      <c r="L41" s="66">
        <v>0</v>
      </c>
      <c r="M41" s="66">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6">
        <v>0</v>
      </c>
      <c r="AE41" s="66">
        <v>0</v>
      </c>
      <c r="AF41" s="66">
        <v>0</v>
      </c>
      <c r="AG41" s="66">
        <v>0</v>
      </c>
      <c r="AH41" s="66">
        <v>0</v>
      </c>
      <c r="AI41" s="66">
        <v>0</v>
      </c>
      <c r="AJ41" s="66">
        <v>0</v>
      </c>
    </row>
    <row r="42" spans="1:36" ht="16.5" customHeight="1">
      <c r="A42" s="52" t="s">
        <v>150</v>
      </c>
      <c r="B42" s="80" t="s">
        <v>130</v>
      </c>
      <c r="C42" s="52" t="s">
        <v>128</v>
      </c>
      <c r="D42" s="66">
        <v>1.1099999999999999</v>
      </c>
      <c r="E42" s="66">
        <v>0</v>
      </c>
      <c r="F42" s="66">
        <v>0</v>
      </c>
      <c r="G42" s="66">
        <v>0.03</v>
      </c>
      <c r="H42" s="66">
        <v>0</v>
      </c>
      <c r="I42" s="66">
        <v>0</v>
      </c>
      <c r="J42" s="66">
        <v>0</v>
      </c>
      <c r="K42" s="66">
        <v>0.14000000000000001</v>
      </c>
      <c r="L42" s="66">
        <v>0</v>
      </c>
      <c r="M42" s="66">
        <v>0.05</v>
      </c>
      <c r="N42" s="66">
        <v>0</v>
      </c>
      <c r="O42" s="66">
        <v>0.03</v>
      </c>
      <c r="P42" s="66">
        <v>0</v>
      </c>
      <c r="Q42" s="66">
        <v>7.0000000000000007E-2</v>
      </c>
      <c r="R42" s="66">
        <v>0</v>
      </c>
      <c r="S42" s="66">
        <v>0</v>
      </c>
      <c r="T42" s="66">
        <v>0</v>
      </c>
      <c r="U42" s="66">
        <v>0</v>
      </c>
      <c r="V42" s="66">
        <v>0.12</v>
      </c>
      <c r="W42" s="66">
        <v>0</v>
      </c>
      <c r="X42" s="66">
        <v>0</v>
      </c>
      <c r="Y42" s="66">
        <v>0.32</v>
      </c>
      <c r="Z42" s="66">
        <v>0</v>
      </c>
      <c r="AA42" s="66">
        <v>0</v>
      </c>
      <c r="AB42" s="66">
        <v>0</v>
      </c>
      <c r="AC42" s="66">
        <v>0.2</v>
      </c>
      <c r="AD42" s="66">
        <v>0</v>
      </c>
      <c r="AE42" s="66">
        <v>0.15</v>
      </c>
      <c r="AF42" s="66">
        <v>0</v>
      </c>
      <c r="AG42" s="66">
        <v>0</v>
      </c>
      <c r="AH42" s="66">
        <v>0</v>
      </c>
      <c r="AI42" s="66">
        <v>0</v>
      </c>
      <c r="AJ42" s="66">
        <v>0</v>
      </c>
    </row>
    <row r="43" spans="1:36" ht="16.5" customHeight="1">
      <c r="A43" s="52" t="s">
        <v>151</v>
      </c>
      <c r="B43" s="80" t="s">
        <v>131</v>
      </c>
      <c r="C43" s="52" t="s">
        <v>129</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X43" s="66">
        <v>0</v>
      </c>
      <c r="Y43" s="66">
        <v>0</v>
      </c>
      <c r="Z43" s="66">
        <v>0</v>
      </c>
      <c r="AA43" s="66">
        <v>0</v>
      </c>
      <c r="AB43" s="66">
        <v>0</v>
      </c>
      <c r="AC43" s="66">
        <v>0</v>
      </c>
      <c r="AD43" s="66">
        <v>0</v>
      </c>
      <c r="AE43" s="66">
        <v>0</v>
      </c>
      <c r="AF43" s="66">
        <v>0</v>
      </c>
      <c r="AG43" s="66">
        <v>0</v>
      </c>
      <c r="AH43" s="66">
        <v>0</v>
      </c>
      <c r="AI43" s="66">
        <v>0</v>
      </c>
      <c r="AJ43" s="66">
        <v>0</v>
      </c>
    </row>
    <row r="44" spans="1:36" ht="16.5" customHeight="1">
      <c r="A44" s="52" t="s">
        <v>152</v>
      </c>
      <c r="B44" s="80" t="s">
        <v>127</v>
      </c>
      <c r="C44" s="52" t="s">
        <v>93</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X44" s="66">
        <v>0</v>
      </c>
      <c r="Y44" s="66">
        <v>0</v>
      </c>
      <c r="Z44" s="66">
        <v>0</v>
      </c>
      <c r="AA44" s="66">
        <v>0</v>
      </c>
      <c r="AB44" s="66">
        <v>0</v>
      </c>
      <c r="AC44" s="66">
        <v>0</v>
      </c>
      <c r="AD44" s="66">
        <v>0</v>
      </c>
      <c r="AE44" s="66">
        <v>0</v>
      </c>
      <c r="AF44" s="66">
        <v>0</v>
      </c>
      <c r="AG44" s="66">
        <v>0</v>
      </c>
      <c r="AH44" s="66">
        <v>0</v>
      </c>
      <c r="AI44" s="66">
        <v>0</v>
      </c>
      <c r="AJ44" s="66">
        <v>0</v>
      </c>
    </row>
    <row r="45" spans="1:36" ht="16.5" customHeight="1">
      <c r="A45" s="52" t="s">
        <v>153</v>
      </c>
      <c r="B45" s="80" t="s">
        <v>133</v>
      </c>
      <c r="C45" s="52" t="s">
        <v>134</v>
      </c>
      <c r="D45" s="66">
        <v>0</v>
      </c>
      <c r="E45" s="66">
        <v>0</v>
      </c>
      <c r="F45" s="66">
        <v>0</v>
      </c>
      <c r="G45" s="66">
        <v>0</v>
      </c>
      <c r="H45" s="66">
        <v>0</v>
      </c>
      <c r="I45" s="66">
        <v>0</v>
      </c>
      <c r="J45" s="66">
        <v>0</v>
      </c>
      <c r="K45" s="66">
        <v>0</v>
      </c>
      <c r="L45" s="66">
        <v>0</v>
      </c>
      <c r="M45" s="66">
        <v>0</v>
      </c>
      <c r="N45" s="66">
        <v>0</v>
      </c>
      <c r="O45" s="66">
        <v>0</v>
      </c>
      <c r="P45" s="66">
        <v>0</v>
      </c>
      <c r="Q45" s="66">
        <v>0</v>
      </c>
      <c r="R45" s="66">
        <v>0</v>
      </c>
      <c r="S45" s="66">
        <v>0</v>
      </c>
      <c r="T45" s="66">
        <v>0</v>
      </c>
      <c r="U45" s="66">
        <v>0</v>
      </c>
      <c r="V45" s="66">
        <v>0</v>
      </c>
      <c r="W45" s="66">
        <v>0</v>
      </c>
      <c r="X45" s="66">
        <v>0</v>
      </c>
      <c r="Y45" s="66">
        <v>0</v>
      </c>
      <c r="Z45" s="66">
        <v>0</v>
      </c>
      <c r="AA45" s="66">
        <v>0</v>
      </c>
      <c r="AB45" s="66">
        <v>0</v>
      </c>
      <c r="AC45" s="66">
        <v>0</v>
      </c>
      <c r="AD45" s="66">
        <v>0</v>
      </c>
      <c r="AE45" s="66">
        <v>0</v>
      </c>
      <c r="AF45" s="66">
        <v>0</v>
      </c>
      <c r="AG45" s="66">
        <v>0</v>
      </c>
      <c r="AH45" s="66">
        <v>0</v>
      </c>
      <c r="AI45" s="66">
        <v>0</v>
      </c>
      <c r="AJ45" s="66">
        <v>0</v>
      </c>
    </row>
    <row r="46" spans="1:36" ht="16.5" customHeight="1">
      <c r="A46" s="52" t="s">
        <v>154</v>
      </c>
      <c r="B46" s="80" t="s">
        <v>132</v>
      </c>
      <c r="C46" s="52" t="s">
        <v>135</v>
      </c>
      <c r="D46" s="66">
        <v>2.3999999999999995</v>
      </c>
      <c r="E46" s="66">
        <v>1.9</v>
      </c>
      <c r="F46" s="66">
        <v>0</v>
      </c>
      <c r="G46" s="66">
        <v>0.1</v>
      </c>
      <c r="H46" s="66">
        <v>0</v>
      </c>
      <c r="I46" s="66">
        <v>0</v>
      </c>
      <c r="J46" s="66">
        <v>0</v>
      </c>
      <c r="K46" s="66">
        <v>0.05</v>
      </c>
      <c r="L46" s="66">
        <v>0</v>
      </c>
      <c r="M46" s="66">
        <v>0.05</v>
      </c>
      <c r="N46" s="66">
        <v>0</v>
      </c>
      <c r="O46" s="66">
        <v>0.3</v>
      </c>
      <c r="P46" s="66">
        <v>0</v>
      </c>
      <c r="Q46" s="66">
        <v>0</v>
      </c>
      <c r="R46" s="66">
        <v>0</v>
      </c>
      <c r="S46" s="66">
        <v>0</v>
      </c>
      <c r="T46" s="66">
        <v>0</v>
      </c>
      <c r="U46" s="66">
        <v>0</v>
      </c>
      <c r="V46" s="66">
        <v>0</v>
      </c>
      <c r="W46" s="66">
        <v>0</v>
      </c>
      <c r="X46" s="66">
        <v>0</v>
      </c>
      <c r="Y46" s="66">
        <v>0</v>
      </c>
      <c r="Z46" s="66">
        <v>0</v>
      </c>
      <c r="AA46" s="66">
        <v>0</v>
      </c>
      <c r="AB46" s="66">
        <v>0</v>
      </c>
      <c r="AC46" s="66">
        <v>0</v>
      </c>
      <c r="AD46" s="66">
        <v>0</v>
      </c>
      <c r="AE46" s="66">
        <v>0</v>
      </c>
      <c r="AF46" s="66">
        <v>0</v>
      </c>
      <c r="AG46" s="66">
        <v>0</v>
      </c>
      <c r="AH46" s="66">
        <v>0</v>
      </c>
      <c r="AI46" s="66">
        <v>0</v>
      </c>
      <c r="AJ46" s="66">
        <v>0</v>
      </c>
    </row>
    <row r="47" spans="1:36" ht="16.5" customHeight="1">
      <c r="A47" s="52" t="s">
        <v>155</v>
      </c>
      <c r="B47" s="80" t="s">
        <v>67</v>
      </c>
      <c r="C47" s="52" t="s">
        <v>68</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0</v>
      </c>
      <c r="Y47" s="66">
        <v>0</v>
      </c>
      <c r="Z47" s="66">
        <v>0</v>
      </c>
      <c r="AA47" s="66">
        <v>0</v>
      </c>
      <c r="AB47" s="66">
        <v>0</v>
      </c>
      <c r="AC47" s="66">
        <v>0</v>
      </c>
      <c r="AD47" s="66">
        <v>0</v>
      </c>
      <c r="AE47" s="66">
        <v>0</v>
      </c>
      <c r="AF47" s="66">
        <v>0</v>
      </c>
      <c r="AG47" s="66">
        <v>0</v>
      </c>
      <c r="AH47" s="66">
        <v>0</v>
      </c>
      <c r="AI47" s="66">
        <v>0</v>
      </c>
      <c r="AJ47" s="66">
        <v>0</v>
      </c>
    </row>
    <row r="49" spans="25:36" ht="16.5">
      <c r="Y49" s="153" t="s">
        <v>325</v>
      </c>
      <c r="Z49" s="153"/>
      <c r="AA49" s="153"/>
      <c r="AB49" s="153"/>
      <c r="AC49" s="153"/>
      <c r="AD49" s="153"/>
      <c r="AE49" s="153"/>
      <c r="AF49" s="153"/>
      <c r="AG49" s="153"/>
      <c r="AH49" s="153"/>
      <c r="AI49" s="153"/>
      <c r="AJ49" s="153"/>
    </row>
  </sheetData>
  <mergeCells count="11">
    <mergeCell ref="A4:AJ4"/>
    <mergeCell ref="A6:A7"/>
    <mergeCell ref="B6:B7"/>
    <mergeCell ref="C6:C7"/>
    <mergeCell ref="D6:D7"/>
    <mergeCell ref="Y49:AJ49"/>
    <mergeCell ref="B1:D1"/>
    <mergeCell ref="X1:AH1"/>
    <mergeCell ref="E5:AJ5"/>
    <mergeCell ref="E6:AJ6"/>
    <mergeCell ref="A3:AJ3"/>
  </mergeCells>
  <phoneticPr fontId="2" type="noConversion"/>
  <pageMargins left="0.55000000000000004" right="0.16" top="0.28999999999999998" bottom="0.19" header="0.22" footer="0.16"/>
  <pageSetup paperSize="8" orientation="landscape"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4"/>
  <sheetViews>
    <sheetView showZeros="0" tabSelected="1" zoomScale="115" zoomScaleNormal="115" workbookViewId="0">
      <selection activeCell="H35" sqref="H35"/>
    </sheetView>
  </sheetViews>
  <sheetFormatPr defaultColWidth="8.85546875" defaultRowHeight="15.75"/>
  <cols>
    <col min="1" max="1" width="4.28515625" style="55" customWidth="1"/>
    <col min="2" max="2" width="21.85546875" style="4" customWidth="1"/>
    <col min="3" max="3" width="9.140625" style="17" customWidth="1"/>
    <col min="4" max="4" width="9.28515625" style="4" customWidth="1"/>
    <col min="5" max="5" width="6.140625" style="4" customWidth="1"/>
    <col min="6" max="6" width="5.7109375" style="4" customWidth="1"/>
    <col min="7" max="36" width="5.28515625" style="4" customWidth="1"/>
    <col min="37" max="16384" width="8.85546875" style="4"/>
  </cols>
  <sheetData>
    <row r="1" spans="1:38" ht="35.1" customHeight="1">
      <c r="A1" s="54"/>
      <c r="B1" s="160" t="s">
        <v>251</v>
      </c>
      <c r="C1" s="161"/>
      <c r="D1" s="161"/>
      <c r="E1" s="32"/>
      <c r="F1" s="32"/>
      <c r="G1" s="32"/>
      <c r="H1" s="32"/>
      <c r="I1" s="32"/>
      <c r="J1" s="32"/>
      <c r="K1" s="32"/>
      <c r="L1" s="32"/>
      <c r="M1" s="32"/>
      <c r="N1" s="32"/>
      <c r="O1" s="32"/>
      <c r="P1" s="32"/>
      <c r="Q1" s="32"/>
      <c r="R1" s="32"/>
      <c r="S1" s="32"/>
      <c r="T1" s="71"/>
      <c r="U1" s="72"/>
      <c r="V1" s="72"/>
      <c r="W1" s="72"/>
      <c r="X1" s="160" t="s">
        <v>252</v>
      </c>
      <c r="Y1" s="160"/>
      <c r="Z1" s="160"/>
      <c r="AA1" s="160"/>
      <c r="AB1" s="160"/>
      <c r="AC1" s="160"/>
      <c r="AD1" s="160"/>
      <c r="AE1" s="160"/>
      <c r="AF1" s="160"/>
      <c r="AG1" s="160"/>
      <c r="AH1" s="160"/>
      <c r="AI1" s="160"/>
      <c r="AJ1" s="32"/>
    </row>
    <row r="2" spans="1:38" s="20" customFormat="1" ht="12.95" customHeight="1">
      <c r="A2" s="34"/>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8" s="20" customFormat="1" ht="20.100000000000001" customHeight="1">
      <c r="A3" s="159" t="s">
        <v>331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8" ht="20.100000000000001" customHeight="1">
      <c r="A4" s="138" t="s">
        <v>330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26"/>
      <c r="AL4" s="26"/>
    </row>
    <row r="5" spans="1:38">
      <c r="A5" s="31"/>
      <c r="B5" s="31"/>
      <c r="C5" s="31"/>
      <c r="D5" s="31"/>
      <c r="E5" s="135" t="s">
        <v>28</v>
      </c>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8" ht="24" customHeight="1">
      <c r="A6" s="151" t="s">
        <v>16</v>
      </c>
      <c r="B6" s="149" t="s">
        <v>136</v>
      </c>
      <c r="C6" s="149" t="s">
        <v>20</v>
      </c>
      <c r="D6" s="151" t="s">
        <v>125</v>
      </c>
      <c r="E6" s="151" t="s">
        <v>31</v>
      </c>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row>
    <row r="7" spans="1:38" ht="31.5" customHeight="1">
      <c r="A7" s="151"/>
      <c r="B7" s="149"/>
      <c r="C7" s="150"/>
      <c r="D7" s="152"/>
      <c r="E7" s="40" t="s">
        <v>163</v>
      </c>
      <c r="F7" s="40" t="s">
        <v>164</v>
      </c>
      <c r="G7" s="40" t="s">
        <v>165</v>
      </c>
      <c r="H7" s="40" t="s">
        <v>166</v>
      </c>
      <c r="I7" s="40" t="s">
        <v>167</v>
      </c>
      <c r="J7" s="40" t="s">
        <v>168</v>
      </c>
      <c r="K7" s="40" t="s">
        <v>169</v>
      </c>
      <c r="L7" s="40" t="s">
        <v>170</v>
      </c>
      <c r="M7" s="40" t="s">
        <v>171</v>
      </c>
      <c r="N7" s="40" t="s">
        <v>172</v>
      </c>
      <c r="O7" s="40" t="s">
        <v>173</v>
      </c>
      <c r="P7" s="40" t="s">
        <v>174</v>
      </c>
      <c r="Q7" s="40" t="s">
        <v>175</v>
      </c>
      <c r="R7" s="40" t="s">
        <v>176</v>
      </c>
      <c r="S7" s="40" t="s">
        <v>177</v>
      </c>
      <c r="T7" s="40" t="s">
        <v>178</v>
      </c>
      <c r="U7" s="40" t="s">
        <v>179</v>
      </c>
      <c r="V7" s="40" t="s">
        <v>180</v>
      </c>
      <c r="W7" s="40" t="s">
        <v>181</v>
      </c>
      <c r="X7" s="40" t="s">
        <v>182</v>
      </c>
      <c r="Y7" s="40" t="s">
        <v>183</v>
      </c>
      <c r="Z7" s="40" t="s">
        <v>184</v>
      </c>
      <c r="AA7" s="40" t="s">
        <v>185</v>
      </c>
      <c r="AB7" s="40" t="s">
        <v>186</v>
      </c>
      <c r="AC7" s="40" t="s">
        <v>187</v>
      </c>
      <c r="AD7" s="40" t="s">
        <v>188</v>
      </c>
      <c r="AE7" s="40" t="s">
        <v>189</v>
      </c>
      <c r="AF7" s="40" t="s">
        <v>190</v>
      </c>
      <c r="AG7" s="40" t="s">
        <v>191</v>
      </c>
      <c r="AH7" s="40" t="s">
        <v>192</v>
      </c>
      <c r="AI7" s="40" t="s">
        <v>193</v>
      </c>
      <c r="AJ7" s="40" t="s">
        <v>194</v>
      </c>
    </row>
    <row r="8" spans="1:38" s="21" customFormat="1" ht="21.75" customHeight="1">
      <c r="A8" s="53">
        <v>-1</v>
      </c>
      <c r="B8" s="53">
        <v>-2</v>
      </c>
      <c r="C8" s="53">
        <v>-3</v>
      </c>
      <c r="D8" s="53" t="s">
        <v>253</v>
      </c>
      <c r="E8" s="53">
        <v>-5</v>
      </c>
      <c r="F8" s="53">
        <v>-6</v>
      </c>
      <c r="G8" s="53">
        <v>-7</v>
      </c>
      <c r="H8" s="53">
        <v>-8</v>
      </c>
      <c r="I8" s="53">
        <v>-9</v>
      </c>
      <c r="J8" s="53">
        <v>-10</v>
      </c>
      <c r="K8" s="53">
        <v>-11</v>
      </c>
      <c r="L8" s="53">
        <v>-12</v>
      </c>
      <c r="M8" s="53">
        <v>-13</v>
      </c>
      <c r="N8" s="53">
        <v>-14</v>
      </c>
      <c r="O8" s="53">
        <v>-15</v>
      </c>
      <c r="P8" s="53">
        <v>-16</v>
      </c>
      <c r="Q8" s="53">
        <v>-17</v>
      </c>
      <c r="R8" s="53">
        <v>-18</v>
      </c>
      <c r="S8" s="53">
        <v>-19</v>
      </c>
      <c r="T8" s="53">
        <v>-20</v>
      </c>
      <c r="U8" s="53">
        <v>-21</v>
      </c>
      <c r="V8" s="53">
        <v>-22</v>
      </c>
      <c r="W8" s="53">
        <v>-23</v>
      </c>
      <c r="X8" s="53">
        <v>-24</v>
      </c>
      <c r="Y8" s="53">
        <v>-25</v>
      </c>
      <c r="Z8" s="53">
        <v>-26</v>
      </c>
      <c r="AA8" s="53">
        <v>-27</v>
      </c>
      <c r="AB8" s="53">
        <v>-28</v>
      </c>
      <c r="AC8" s="53">
        <v>-29</v>
      </c>
      <c r="AD8" s="53">
        <v>-30</v>
      </c>
      <c r="AE8" s="53">
        <v>-31</v>
      </c>
      <c r="AF8" s="53">
        <v>-32</v>
      </c>
      <c r="AG8" s="53">
        <v>-33</v>
      </c>
      <c r="AH8" s="53">
        <v>-34</v>
      </c>
      <c r="AI8" s="53">
        <v>-35</v>
      </c>
      <c r="AJ8" s="53">
        <v>-36</v>
      </c>
    </row>
    <row r="9" spans="1:38" s="7" customFormat="1" ht="30" customHeight="1">
      <c r="A9" s="51">
        <v>1</v>
      </c>
      <c r="B9" s="62" t="s">
        <v>137</v>
      </c>
      <c r="C9" s="51" t="s">
        <v>50</v>
      </c>
      <c r="D9" s="63">
        <v>156.25999999999996</v>
      </c>
      <c r="E9" s="63">
        <v>18.53</v>
      </c>
      <c r="F9" s="63">
        <v>0</v>
      </c>
      <c r="G9" s="63">
        <v>13.9</v>
      </c>
      <c r="H9" s="63">
        <v>3.2500000000000004</v>
      </c>
      <c r="I9" s="63">
        <v>3.43</v>
      </c>
      <c r="J9" s="63">
        <v>8.34</v>
      </c>
      <c r="K9" s="63">
        <v>1.5</v>
      </c>
      <c r="L9" s="63">
        <v>1.8499999999999999</v>
      </c>
      <c r="M9" s="63">
        <v>10.09</v>
      </c>
      <c r="N9" s="63">
        <v>7</v>
      </c>
      <c r="O9" s="63">
        <v>0.96000000000000008</v>
      </c>
      <c r="P9" s="63">
        <v>5.75</v>
      </c>
      <c r="Q9" s="63">
        <v>0</v>
      </c>
      <c r="R9" s="63">
        <v>3.75</v>
      </c>
      <c r="S9" s="63">
        <v>1.36</v>
      </c>
      <c r="T9" s="63">
        <v>0.23</v>
      </c>
      <c r="U9" s="63">
        <v>0.9</v>
      </c>
      <c r="V9" s="63">
        <v>1.8</v>
      </c>
      <c r="W9" s="63">
        <v>1.25</v>
      </c>
      <c r="X9" s="63">
        <v>0.8</v>
      </c>
      <c r="Y9" s="63">
        <v>1.3</v>
      </c>
      <c r="Z9" s="63">
        <v>55.15</v>
      </c>
      <c r="AA9" s="63">
        <v>0.4</v>
      </c>
      <c r="AB9" s="63">
        <v>0.72000000000000008</v>
      </c>
      <c r="AC9" s="63">
        <v>7.18</v>
      </c>
      <c r="AD9" s="63">
        <v>1.23</v>
      </c>
      <c r="AE9" s="63">
        <v>0.98</v>
      </c>
      <c r="AF9" s="63">
        <v>1.05</v>
      </c>
      <c r="AG9" s="63">
        <v>1.7</v>
      </c>
      <c r="AH9" s="63">
        <v>0.52</v>
      </c>
      <c r="AI9" s="63">
        <v>0.92</v>
      </c>
      <c r="AJ9" s="63">
        <v>0.42</v>
      </c>
    </row>
    <row r="10" spans="1:38" s="8" customFormat="1" ht="24" customHeight="1">
      <c r="A10" s="64" t="s">
        <v>1</v>
      </c>
      <c r="B10" s="65" t="s">
        <v>71</v>
      </c>
      <c r="C10" s="64" t="s">
        <v>90</v>
      </c>
      <c r="D10" s="66">
        <v>31.66</v>
      </c>
      <c r="E10" s="66">
        <v>9.32</v>
      </c>
      <c r="F10" s="66">
        <v>0</v>
      </c>
      <c r="G10" s="66">
        <v>0.8</v>
      </c>
      <c r="H10" s="66">
        <v>2.2600000000000002</v>
      </c>
      <c r="I10" s="66">
        <v>0</v>
      </c>
      <c r="J10" s="66">
        <v>2.2999999999999998</v>
      </c>
      <c r="K10" s="66">
        <v>1</v>
      </c>
      <c r="L10" s="66">
        <v>1.3699999999999999</v>
      </c>
      <c r="M10" s="66">
        <v>2.34</v>
      </c>
      <c r="N10" s="66">
        <v>0.7</v>
      </c>
      <c r="O10" s="66">
        <v>0.38</v>
      </c>
      <c r="P10" s="66">
        <v>1.68</v>
      </c>
      <c r="Q10" s="66">
        <v>0</v>
      </c>
      <c r="R10" s="66">
        <v>1.25</v>
      </c>
      <c r="S10" s="66">
        <v>0.25</v>
      </c>
      <c r="T10" s="66">
        <v>0.03</v>
      </c>
      <c r="U10" s="66">
        <v>0.9</v>
      </c>
      <c r="V10" s="66">
        <v>0.2</v>
      </c>
      <c r="W10" s="66">
        <v>0.48</v>
      </c>
      <c r="X10" s="66">
        <v>0.6</v>
      </c>
      <c r="Y10" s="66">
        <v>0.15</v>
      </c>
      <c r="Z10" s="66">
        <v>0.1</v>
      </c>
      <c r="AA10" s="66">
        <v>0</v>
      </c>
      <c r="AB10" s="66">
        <v>0.16</v>
      </c>
      <c r="AC10" s="66">
        <v>1.66</v>
      </c>
      <c r="AD10" s="66">
        <v>0</v>
      </c>
      <c r="AE10" s="66">
        <v>0.73</v>
      </c>
      <c r="AF10" s="66">
        <v>0.98000000000000009</v>
      </c>
      <c r="AG10" s="66">
        <v>0.7</v>
      </c>
      <c r="AH10" s="66">
        <v>0.15000000000000002</v>
      </c>
      <c r="AI10" s="66">
        <v>0.75</v>
      </c>
      <c r="AJ10" s="66">
        <v>0.42</v>
      </c>
    </row>
    <row r="11" spans="1:38" s="15" customFormat="1" ht="24" customHeight="1">
      <c r="A11" s="67"/>
      <c r="B11" s="68" t="s">
        <v>69</v>
      </c>
      <c r="C11" s="67" t="s">
        <v>60</v>
      </c>
      <c r="D11" s="66">
        <v>28.57</v>
      </c>
      <c r="E11" s="66">
        <v>9.32</v>
      </c>
      <c r="F11" s="66">
        <v>0</v>
      </c>
      <c r="G11" s="66">
        <v>0.8</v>
      </c>
      <c r="H11" s="66">
        <v>2.2600000000000002</v>
      </c>
      <c r="I11" s="66">
        <v>0</v>
      </c>
      <c r="J11" s="66">
        <v>2.2999999999999998</v>
      </c>
      <c r="K11" s="66">
        <v>0.1</v>
      </c>
      <c r="L11" s="66">
        <v>1.3199999999999998</v>
      </c>
      <c r="M11" s="66">
        <v>2.34</v>
      </c>
      <c r="N11" s="66">
        <v>0.7</v>
      </c>
      <c r="O11" s="66">
        <v>0.03</v>
      </c>
      <c r="P11" s="66">
        <v>1.68</v>
      </c>
      <c r="Q11" s="66">
        <v>0</v>
      </c>
      <c r="R11" s="66">
        <v>0.25</v>
      </c>
      <c r="S11" s="66">
        <v>0.25</v>
      </c>
      <c r="T11" s="66">
        <v>0.03</v>
      </c>
      <c r="U11" s="66">
        <v>0.74</v>
      </c>
      <c r="V11" s="66">
        <v>0.2</v>
      </c>
      <c r="W11" s="66">
        <v>0.48</v>
      </c>
      <c r="X11" s="66">
        <v>0.5</v>
      </c>
      <c r="Y11" s="66">
        <v>0.15</v>
      </c>
      <c r="Z11" s="66">
        <v>0.1</v>
      </c>
      <c r="AA11" s="66">
        <v>0</v>
      </c>
      <c r="AB11" s="66">
        <v>0.16</v>
      </c>
      <c r="AC11" s="66">
        <v>1.66</v>
      </c>
      <c r="AD11" s="66">
        <v>0</v>
      </c>
      <c r="AE11" s="66">
        <v>0.7</v>
      </c>
      <c r="AF11" s="66">
        <v>0.98000000000000009</v>
      </c>
      <c r="AG11" s="66">
        <v>0.3</v>
      </c>
      <c r="AH11" s="66">
        <v>0.05</v>
      </c>
      <c r="AI11" s="66">
        <v>0.75</v>
      </c>
      <c r="AJ11" s="66">
        <v>0.42</v>
      </c>
    </row>
    <row r="12" spans="1:38" s="15" customFormat="1" ht="24" customHeight="1">
      <c r="A12" s="67"/>
      <c r="B12" s="68" t="s">
        <v>161</v>
      </c>
      <c r="C12" s="67" t="s">
        <v>162</v>
      </c>
      <c r="D12" s="66">
        <v>3.09</v>
      </c>
      <c r="E12" s="66">
        <v>0</v>
      </c>
      <c r="F12" s="66">
        <v>0</v>
      </c>
      <c r="G12" s="66">
        <v>0</v>
      </c>
      <c r="H12" s="66">
        <v>0</v>
      </c>
      <c r="I12" s="66">
        <v>0</v>
      </c>
      <c r="J12" s="66">
        <v>0</v>
      </c>
      <c r="K12" s="66">
        <v>0.9</v>
      </c>
      <c r="L12" s="66">
        <v>0.05</v>
      </c>
      <c r="M12" s="66">
        <v>0</v>
      </c>
      <c r="N12" s="66">
        <v>0</v>
      </c>
      <c r="O12" s="66">
        <v>0.35</v>
      </c>
      <c r="P12" s="66">
        <v>0</v>
      </c>
      <c r="Q12" s="66">
        <v>0</v>
      </c>
      <c r="R12" s="66">
        <v>1</v>
      </c>
      <c r="S12" s="66">
        <v>0</v>
      </c>
      <c r="T12" s="66">
        <v>0</v>
      </c>
      <c r="U12" s="66">
        <v>0.16</v>
      </c>
      <c r="V12" s="66">
        <v>0</v>
      </c>
      <c r="W12" s="66">
        <v>0</v>
      </c>
      <c r="X12" s="66">
        <v>0.1</v>
      </c>
      <c r="Y12" s="66">
        <v>0</v>
      </c>
      <c r="Z12" s="66">
        <v>0</v>
      </c>
      <c r="AA12" s="66">
        <v>0</v>
      </c>
      <c r="AB12" s="66">
        <v>0</v>
      </c>
      <c r="AC12" s="66">
        <v>0</v>
      </c>
      <c r="AD12" s="66">
        <v>0</v>
      </c>
      <c r="AE12" s="66">
        <v>0.03</v>
      </c>
      <c r="AF12" s="66">
        <v>0</v>
      </c>
      <c r="AG12" s="66">
        <v>0.4</v>
      </c>
      <c r="AH12" s="66">
        <v>0.1</v>
      </c>
      <c r="AI12" s="66">
        <v>0</v>
      </c>
      <c r="AJ12" s="66">
        <v>0</v>
      </c>
    </row>
    <row r="13" spans="1:38" s="8" customFormat="1" ht="24" customHeight="1">
      <c r="A13" s="64" t="s">
        <v>2</v>
      </c>
      <c r="B13" s="65" t="s">
        <v>95</v>
      </c>
      <c r="C13" s="64" t="s">
        <v>65</v>
      </c>
      <c r="D13" s="66">
        <v>39.17</v>
      </c>
      <c r="E13" s="66">
        <v>8.7600000000000016</v>
      </c>
      <c r="F13" s="66">
        <v>0</v>
      </c>
      <c r="G13" s="66">
        <v>0.5</v>
      </c>
      <c r="H13" s="66">
        <v>0.9900000000000001</v>
      </c>
      <c r="I13" s="66">
        <v>0.35</v>
      </c>
      <c r="J13" s="66">
        <v>6.0399999999999991</v>
      </c>
      <c r="K13" s="66">
        <v>0.2</v>
      </c>
      <c r="L13" s="66">
        <v>0.48</v>
      </c>
      <c r="M13" s="66">
        <v>1.6</v>
      </c>
      <c r="N13" s="66">
        <v>2.1</v>
      </c>
      <c r="O13" s="66">
        <v>0.58000000000000007</v>
      </c>
      <c r="P13" s="66">
        <v>1.87</v>
      </c>
      <c r="Q13" s="66">
        <v>0</v>
      </c>
      <c r="R13" s="66">
        <v>1.5</v>
      </c>
      <c r="S13" s="66">
        <v>1.1100000000000001</v>
      </c>
      <c r="T13" s="66">
        <v>0</v>
      </c>
      <c r="U13" s="66">
        <v>0</v>
      </c>
      <c r="V13" s="66">
        <v>0.60000000000000009</v>
      </c>
      <c r="W13" s="66">
        <v>0.77</v>
      </c>
      <c r="X13" s="66">
        <v>0.2</v>
      </c>
      <c r="Y13" s="66">
        <v>0.8</v>
      </c>
      <c r="Z13" s="66">
        <v>1.6</v>
      </c>
      <c r="AA13" s="66">
        <v>0</v>
      </c>
      <c r="AB13" s="66">
        <v>0.56000000000000005</v>
      </c>
      <c r="AC13" s="66">
        <v>5.52</v>
      </c>
      <c r="AD13" s="66">
        <v>1.23</v>
      </c>
      <c r="AE13" s="66">
        <v>0.25</v>
      </c>
      <c r="AF13" s="66">
        <v>7.0000000000000007E-2</v>
      </c>
      <c r="AG13" s="66">
        <v>1</v>
      </c>
      <c r="AH13" s="66">
        <v>0.32</v>
      </c>
      <c r="AI13" s="66">
        <v>0.17</v>
      </c>
      <c r="AJ13" s="66">
        <v>0</v>
      </c>
    </row>
    <row r="14" spans="1:38" s="8" customFormat="1" ht="24" customHeight="1">
      <c r="A14" s="64" t="s">
        <v>3</v>
      </c>
      <c r="B14" s="65" t="s">
        <v>32</v>
      </c>
      <c r="C14" s="64" t="s">
        <v>51</v>
      </c>
      <c r="D14" s="66">
        <v>8.9300000000000015</v>
      </c>
      <c r="E14" s="66">
        <v>0</v>
      </c>
      <c r="F14" s="66">
        <v>0</v>
      </c>
      <c r="G14" s="66">
        <v>1.3</v>
      </c>
      <c r="H14" s="66">
        <v>0</v>
      </c>
      <c r="I14" s="66">
        <v>1.58</v>
      </c>
      <c r="J14" s="66">
        <v>0</v>
      </c>
      <c r="K14" s="66">
        <v>0.3</v>
      </c>
      <c r="L14" s="66">
        <v>0</v>
      </c>
      <c r="M14" s="66">
        <v>0</v>
      </c>
      <c r="N14" s="66">
        <v>1.7</v>
      </c>
      <c r="O14" s="66">
        <v>0</v>
      </c>
      <c r="P14" s="66">
        <v>2.2000000000000002</v>
      </c>
      <c r="Q14" s="66">
        <v>0</v>
      </c>
      <c r="R14" s="66">
        <v>1</v>
      </c>
      <c r="S14" s="66">
        <v>0</v>
      </c>
      <c r="T14" s="66">
        <v>0</v>
      </c>
      <c r="U14" s="66">
        <v>0</v>
      </c>
      <c r="V14" s="66">
        <v>0</v>
      </c>
      <c r="W14" s="66">
        <v>0</v>
      </c>
      <c r="X14" s="66">
        <v>0</v>
      </c>
      <c r="Y14" s="66">
        <v>0</v>
      </c>
      <c r="Z14" s="66">
        <v>0.4</v>
      </c>
      <c r="AA14" s="66">
        <v>0.4</v>
      </c>
      <c r="AB14" s="66">
        <v>0</v>
      </c>
      <c r="AC14" s="66">
        <v>0</v>
      </c>
      <c r="AD14" s="66">
        <v>0</v>
      </c>
      <c r="AE14" s="66">
        <v>0</v>
      </c>
      <c r="AF14" s="66">
        <v>0</v>
      </c>
      <c r="AG14" s="66">
        <v>0</v>
      </c>
      <c r="AH14" s="66">
        <v>0.05</v>
      </c>
      <c r="AI14" s="66">
        <v>0</v>
      </c>
      <c r="AJ14" s="66">
        <v>0</v>
      </c>
    </row>
    <row r="15" spans="1:38" s="8" customFormat="1" ht="24" customHeight="1">
      <c r="A15" s="64" t="s">
        <v>4</v>
      </c>
      <c r="B15" s="65" t="s">
        <v>11</v>
      </c>
      <c r="C15" s="64" t="s">
        <v>52</v>
      </c>
      <c r="D15" s="66">
        <v>53.05</v>
      </c>
      <c r="E15" s="66">
        <v>0</v>
      </c>
      <c r="F15" s="66">
        <v>0</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53.05</v>
      </c>
      <c r="AA15" s="66">
        <v>0</v>
      </c>
      <c r="AB15" s="66">
        <v>0</v>
      </c>
      <c r="AC15" s="66">
        <v>0</v>
      </c>
      <c r="AD15" s="66">
        <v>0</v>
      </c>
      <c r="AE15" s="66">
        <v>0</v>
      </c>
      <c r="AF15" s="66">
        <v>0</v>
      </c>
      <c r="AG15" s="66">
        <v>0</v>
      </c>
      <c r="AH15" s="66">
        <v>0</v>
      </c>
      <c r="AI15" s="66">
        <v>0</v>
      </c>
      <c r="AJ15" s="66">
        <v>0</v>
      </c>
    </row>
    <row r="16" spans="1:38" s="8" customFormat="1" ht="24" customHeight="1">
      <c r="A16" s="64" t="s">
        <v>5</v>
      </c>
      <c r="B16" s="65" t="s">
        <v>12</v>
      </c>
      <c r="C16" s="64" t="s">
        <v>53</v>
      </c>
      <c r="D16" s="66">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c r="AD16" s="66">
        <v>0</v>
      </c>
      <c r="AE16" s="66">
        <v>0</v>
      </c>
      <c r="AF16" s="66">
        <v>0</v>
      </c>
      <c r="AG16" s="66">
        <v>0</v>
      </c>
      <c r="AH16" s="66">
        <v>0</v>
      </c>
      <c r="AI16" s="66">
        <v>0</v>
      </c>
      <c r="AJ16" s="66">
        <v>0</v>
      </c>
    </row>
    <row r="17" spans="1:36" ht="24" customHeight="1">
      <c r="A17" s="64" t="s">
        <v>34</v>
      </c>
      <c r="B17" s="65" t="s">
        <v>33</v>
      </c>
      <c r="C17" s="64" t="s">
        <v>54</v>
      </c>
      <c r="D17" s="66">
        <v>22.9</v>
      </c>
      <c r="E17" s="66">
        <v>0.45</v>
      </c>
      <c r="F17" s="66">
        <v>0</v>
      </c>
      <c r="G17" s="66">
        <v>11.3</v>
      </c>
      <c r="H17" s="66">
        <v>0</v>
      </c>
      <c r="I17" s="66">
        <v>1.5</v>
      </c>
      <c r="J17" s="66">
        <v>0</v>
      </c>
      <c r="K17" s="66">
        <v>0</v>
      </c>
      <c r="L17" s="66">
        <v>0</v>
      </c>
      <c r="M17" s="66">
        <v>6.1499999999999995</v>
      </c>
      <c r="N17" s="66">
        <v>2.5</v>
      </c>
      <c r="O17" s="66">
        <v>0</v>
      </c>
      <c r="P17" s="66">
        <v>0</v>
      </c>
      <c r="Q17" s="66">
        <v>0</v>
      </c>
      <c r="R17" s="66">
        <v>0</v>
      </c>
      <c r="S17" s="66">
        <v>0</v>
      </c>
      <c r="T17" s="66">
        <v>0</v>
      </c>
      <c r="U17" s="66">
        <v>0</v>
      </c>
      <c r="V17" s="66">
        <v>1</v>
      </c>
      <c r="W17" s="66">
        <v>0</v>
      </c>
      <c r="X17" s="66">
        <v>0</v>
      </c>
      <c r="Y17" s="66">
        <v>0</v>
      </c>
      <c r="Z17" s="66">
        <v>0</v>
      </c>
      <c r="AA17" s="66">
        <v>0</v>
      </c>
      <c r="AB17" s="66">
        <v>0</v>
      </c>
      <c r="AC17" s="66">
        <v>0</v>
      </c>
      <c r="AD17" s="66">
        <v>0</v>
      </c>
      <c r="AE17" s="66">
        <v>0</v>
      </c>
      <c r="AF17" s="66">
        <v>0</v>
      </c>
      <c r="AG17" s="66">
        <v>0</v>
      </c>
      <c r="AH17" s="66">
        <v>0</v>
      </c>
      <c r="AI17" s="66">
        <v>0</v>
      </c>
      <c r="AJ17" s="66">
        <v>0</v>
      </c>
    </row>
    <row r="18" spans="1:36" ht="24" customHeight="1">
      <c r="A18" s="64" t="s">
        <v>35</v>
      </c>
      <c r="B18" s="65" t="s">
        <v>123</v>
      </c>
      <c r="C18" s="64" t="s">
        <v>58</v>
      </c>
      <c r="D18" s="66">
        <v>0.2</v>
      </c>
      <c r="E18" s="66">
        <v>0</v>
      </c>
      <c r="F18" s="66">
        <v>0</v>
      </c>
      <c r="G18" s="66">
        <v>0</v>
      </c>
      <c r="H18" s="66">
        <v>0</v>
      </c>
      <c r="I18" s="66">
        <v>0</v>
      </c>
      <c r="J18" s="66">
        <v>0</v>
      </c>
      <c r="K18" s="66">
        <v>0</v>
      </c>
      <c r="L18" s="66">
        <v>0</v>
      </c>
      <c r="M18" s="66">
        <v>0</v>
      </c>
      <c r="N18" s="66">
        <v>0</v>
      </c>
      <c r="O18" s="66">
        <v>0</v>
      </c>
      <c r="P18" s="66">
        <v>0</v>
      </c>
      <c r="Q18" s="66">
        <v>0</v>
      </c>
      <c r="R18" s="66">
        <v>0</v>
      </c>
      <c r="S18" s="66">
        <v>0</v>
      </c>
      <c r="T18" s="66">
        <v>0.2</v>
      </c>
      <c r="U18" s="66">
        <v>0</v>
      </c>
      <c r="V18" s="66">
        <v>0</v>
      </c>
      <c r="W18" s="66">
        <v>0</v>
      </c>
      <c r="X18" s="66">
        <v>0</v>
      </c>
      <c r="Y18" s="66">
        <v>0</v>
      </c>
      <c r="Z18" s="66">
        <v>0</v>
      </c>
      <c r="AA18" s="66">
        <v>0</v>
      </c>
      <c r="AB18" s="66">
        <v>0</v>
      </c>
      <c r="AC18" s="66">
        <v>0</v>
      </c>
      <c r="AD18" s="66">
        <v>0</v>
      </c>
      <c r="AE18" s="66">
        <v>0</v>
      </c>
      <c r="AF18" s="66">
        <v>0</v>
      </c>
      <c r="AG18" s="66">
        <v>0</v>
      </c>
      <c r="AH18" s="66">
        <v>0</v>
      </c>
      <c r="AI18" s="66">
        <v>0</v>
      </c>
      <c r="AJ18" s="66">
        <v>0</v>
      </c>
    </row>
    <row r="19" spans="1:36" ht="24" customHeight="1">
      <c r="A19" s="64" t="s">
        <v>44</v>
      </c>
      <c r="B19" s="65" t="s">
        <v>42</v>
      </c>
      <c r="C19" s="64" t="s">
        <v>59</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c r="AD19" s="66">
        <v>0</v>
      </c>
      <c r="AE19" s="66">
        <v>0</v>
      </c>
      <c r="AF19" s="66">
        <v>0</v>
      </c>
      <c r="AG19" s="66">
        <v>0</v>
      </c>
      <c r="AH19" s="66">
        <v>0</v>
      </c>
      <c r="AI19" s="66">
        <v>0</v>
      </c>
      <c r="AJ19" s="66">
        <v>0</v>
      </c>
    </row>
    <row r="20" spans="1:36" ht="24" customHeight="1">
      <c r="A20" s="64" t="s">
        <v>148</v>
      </c>
      <c r="B20" s="65" t="s">
        <v>48</v>
      </c>
      <c r="C20" s="64" t="s">
        <v>156</v>
      </c>
      <c r="D20" s="66">
        <v>0.35</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0.35</v>
      </c>
      <c r="Z20" s="66">
        <v>0</v>
      </c>
      <c r="AA20" s="66">
        <v>0</v>
      </c>
      <c r="AB20" s="66">
        <v>0</v>
      </c>
      <c r="AC20" s="66">
        <v>0</v>
      </c>
      <c r="AD20" s="66">
        <v>0</v>
      </c>
      <c r="AE20" s="66">
        <v>0</v>
      </c>
      <c r="AF20" s="66">
        <v>0</v>
      </c>
      <c r="AG20" s="66">
        <v>0</v>
      </c>
      <c r="AH20" s="66">
        <v>0</v>
      </c>
      <c r="AI20" s="66">
        <v>0</v>
      </c>
      <c r="AJ20" s="66">
        <v>0</v>
      </c>
    </row>
    <row r="21" spans="1:36" s="70" customFormat="1" ht="30" customHeight="1">
      <c r="A21" s="37">
        <v>2</v>
      </c>
      <c r="B21" s="69" t="s">
        <v>66</v>
      </c>
      <c r="C21" s="37"/>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row>
    <row r="22" spans="1:36" s="14" customFormat="1" ht="30" customHeight="1">
      <c r="A22" s="67"/>
      <c r="B22" s="68" t="s">
        <v>36</v>
      </c>
      <c r="C22" s="67"/>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row>
    <row r="23" spans="1:36" ht="30" customHeight="1">
      <c r="A23" s="64" t="s">
        <v>17</v>
      </c>
      <c r="B23" s="65" t="s">
        <v>115</v>
      </c>
      <c r="C23" s="64" t="s">
        <v>99</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v>0</v>
      </c>
      <c r="AI23" s="66">
        <v>0</v>
      </c>
      <c r="AJ23" s="66">
        <v>0</v>
      </c>
    </row>
    <row r="24" spans="1:36" ht="30" customHeight="1">
      <c r="A24" s="64" t="s">
        <v>6</v>
      </c>
      <c r="B24" s="65" t="s">
        <v>119</v>
      </c>
      <c r="C24" s="64" t="s">
        <v>100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X24" s="66">
        <v>0</v>
      </c>
      <c r="Y24" s="66">
        <v>0</v>
      </c>
      <c r="Z24" s="66">
        <v>0</v>
      </c>
      <c r="AA24" s="66">
        <v>0</v>
      </c>
      <c r="AB24" s="66">
        <v>0</v>
      </c>
      <c r="AC24" s="66">
        <v>0</v>
      </c>
      <c r="AD24" s="66">
        <v>0</v>
      </c>
      <c r="AE24" s="66">
        <v>0</v>
      </c>
      <c r="AF24" s="66">
        <v>0</v>
      </c>
      <c r="AG24" s="66">
        <v>0</v>
      </c>
      <c r="AH24" s="66">
        <v>0</v>
      </c>
      <c r="AI24" s="66">
        <v>0</v>
      </c>
      <c r="AJ24" s="66">
        <v>0</v>
      </c>
    </row>
    <row r="25" spans="1:36" ht="30" customHeight="1">
      <c r="A25" s="64" t="s">
        <v>7</v>
      </c>
      <c r="B25" s="65" t="s">
        <v>116</v>
      </c>
      <c r="C25" s="64" t="s">
        <v>101</v>
      </c>
      <c r="D25" s="66">
        <v>15.25</v>
      </c>
      <c r="E25" s="66">
        <v>0</v>
      </c>
      <c r="F25" s="66">
        <v>0</v>
      </c>
      <c r="G25" s="66">
        <v>0</v>
      </c>
      <c r="H25" s="66">
        <v>1.7</v>
      </c>
      <c r="I25" s="66">
        <v>0</v>
      </c>
      <c r="J25" s="66">
        <v>0</v>
      </c>
      <c r="K25" s="66">
        <v>1.3</v>
      </c>
      <c r="L25" s="66">
        <v>1</v>
      </c>
      <c r="M25" s="66">
        <v>0.75</v>
      </c>
      <c r="N25" s="66">
        <v>0</v>
      </c>
      <c r="O25" s="66">
        <v>0</v>
      </c>
      <c r="P25" s="66">
        <v>2</v>
      </c>
      <c r="Q25" s="66">
        <v>1</v>
      </c>
      <c r="R25" s="66">
        <v>0</v>
      </c>
      <c r="S25" s="66">
        <v>0.3</v>
      </c>
      <c r="T25" s="66">
        <v>0</v>
      </c>
      <c r="U25" s="66">
        <v>0.41</v>
      </c>
      <c r="V25" s="66">
        <v>0</v>
      </c>
      <c r="W25" s="66">
        <v>0</v>
      </c>
      <c r="X25" s="66">
        <v>0</v>
      </c>
      <c r="Y25" s="66">
        <v>2</v>
      </c>
      <c r="Z25" s="66">
        <v>0</v>
      </c>
      <c r="AA25" s="66">
        <v>0</v>
      </c>
      <c r="AB25" s="66">
        <v>0</v>
      </c>
      <c r="AC25" s="66">
        <v>0</v>
      </c>
      <c r="AD25" s="66">
        <v>1</v>
      </c>
      <c r="AE25" s="66">
        <v>0</v>
      </c>
      <c r="AF25" s="66">
        <v>1.29</v>
      </c>
      <c r="AG25" s="66">
        <v>2.5</v>
      </c>
      <c r="AH25" s="66">
        <v>0</v>
      </c>
      <c r="AI25" s="66">
        <v>0</v>
      </c>
      <c r="AJ25" s="66">
        <v>0</v>
      </c>
    </row>
    <row r="26" spans="1:36" ht="30" customHeight="1">
      <c r="A26" s="64" t="s">
        <v>8</v>
      </c>
      <c r="B26" s="65" t="s">
        <v>117</v>
      </c>
      <c r="C26" s="64" t="s">
        <v>96</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row>
    <row r="27" spans="1:36" ht="30" customHeight="1">
      <c r="A27" s="64" t="s">
        <v>9</v>
      </c>
      <c r="B27" s="65" t="s">
        <v>124</v>
      </c>
      <c r="C27" s="64" t="s">
        <v>111</v>
      </c>
      <c r="D27" s="66">
        <v>1.5</v>
      </c>
      <c r="E27" s="66">
        <v>0</v>
      </c>
      <c r="F27" s="66">
        <v>0</v>
      </c>
      <c r="G27" s="66">
        <v>0</v>
      </c>
      <c r="H27" s="66">
        <v>0</v>
      </c>
      <c r="I27" s="66">
        <v>0</v>
      </c>
      <c r="J27" s="66">
        <v>0</v>
      </c>
      <c r="K27" s="66">
        <v>0</v>
      </c>
      <c r="L27" s="66">
        <v>0</v>
      </c>
      <c r="M27" s="66">
        <v>0.5</v>
      </c>
      <c r="N27" s="66">
        <v>0</v>
      </c>
      <c r="O27" s="66">
        <v>0</v>
      </c>
      <c r="P27" s="66">
        <v>1</v>
      </c>
      <c r="Q27" s="66">
        <v>0</v>
      </c>
      <c r="R27" s="66">
        <v>0</v>
      </c>
      <c r="S27" s="66">
        <v>0</v>
      </c>
      <c r="T27" s="66">
        <v>0</v>
      </c>
      <c r="U27" s="66">
        <v>0</v>
      </c>
      <c r="V27" s="66">
        <v>0</v>
      </c>
      <c r="W27" s="66">
        <v>0</v>
      </c>
      <c r="X27" s="66">
        <v>0</v>
      </c>
      <c r="Y27" s="66">
        <v>0</v>
      </c>
      <c r="Z27" s="66">
        <v>0</v>
      </c>
      <c r="AA27" s="66">
        <v>0</v>
      </c>
      <c r="AB27" s="66">
        <v>0</v>
      </c>
      <c r="AC27" s="66">
        <v>0</v>
      </c>
      <c r="AD27" s="66">
        <v>0</v>
      </c>
      <c r="AE27" s="66">
        <v>0</v>
      </c>
      <c r="AF27" s="66">
        <v>0</v>
      </c>
      <c r="AG27" s="66">
        <v>0</v>
      </c>
      <c r="AH27" s="66">
        <v>0</v>
      </c>
      <c r="AI27" s="66">
        <v>0</v>
      </c>
      <c r="AJ27" s="66">
        <v>0</v>
      </c>
    </row>
    <row r="28" spans="1:36" ht="30" customHeight="1">
      <c r="A28" s="64" t="s">
        <v>10</v>
      </c>
      <c r="B28" s="65" t="s">
        <v>118</v>
      </c>
      <c r="C28" s="64" t="s">
        <v>112</v>
      </c>
      <c r="D28" s="66">
        <v>0</v>
      </c>
      <c r="E28" s="66">
        <v>0</v>
      </c>
      <c r="F28" s="66">
        <v>0</v>
      </c>
      <c r="G28" s="66">
        <v>0</v>
      </c>
      <c r="H28" s="66">
        <v>0</v>
      </c>
      <c r="I28" s="66">
        <v>0</v>
      </c>
      <c r="J28" s="66">
        <v>0</v>
      </c>
      <c r="K28" s="66">
        <v>0</v>
      </c>
      <c r="L28" s="66">
        <v>0</v>
      </c>
      <c r="M28" s="66">
        <v>0</v>
      </c>
      <c r="N28" s="66">
        <v>0</v>
      </c>
      <c r="O28" s="66">
        <v>0</v>
      </c>
      <c r="P28" s="66">
        <v>0</v>
      </c>
      <c r="Q28" s="66">
        <v>0</v>
      </c>
      <c r="R28" s="66">
        <v>0</v>
      </c>
      <c r="S28" s="66">
        <v>0</v>
      </c>
      <c r="T28" s="66">
        <v>0</v>
      </c>
      <c r="U28" s="66">
        <v>0</v>
      </c>
      <c r="V28" s="66">
        <v>0</v>
      </c>
      <c r="W28" s="66">
        <v>0</v>
      </c>
      <c r="X28" s="66">
        <v>0</v>
      </c>
      <c r="Y28" s="66">
        <v>0</v>
      </c>
      <c r="Z28" s="66">
        <v>0</v>
      </c>
      <c r="AA28" s="66">
        <v>0</v>
      </c>
      <c r="AB28" s="66">
        <v>0</v>
      </c>
      <c r="AC28" s="66">
        <v>0</v>
      </c>
      <c r="AD28" s="66">
        <v>0</v>
      </c>
      <c r="AE28" s="66">
        <v>0</v>
      </c>
      <c r="AF28" s="66">
        <v>0</v>
      </c>
      <c r="AG28" s="66">
        <v>0</v>
      </c>
      <c r="AH28" s="66">
        <v>0</v>
      </c>
      <c r="AI28" s="66">
        <v>0</v>
      </c>
      <c r="AJ28" s="66">
        <v>0</v>
      </c>
    </row>
    <row r="29" spans="1:36" ht="30" customHeight="1">
      <c r="A29" s="64" t="s">
        <v>18</v>
      </c>
      <c r="B29" s="65" t="s">
        <v>120</v>
      </c>
      <c r="C29" s="64" t="s">
        <v>157</v>
      </c>
      <c r="D29" s="66">
        <v>0</v>
      </c>
      <c r="E29" s="66">
        <v>0</v>
      </c>
      <c r="F29" s="66">
        <v>0</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row>
    <row r="30" spans="1:36" ht="30" customHeight="1">
      <c r="A30" s="64" t="s">
        <v>19</v>
      </c>
      <c r="B30" s="65" t="s">
        <v>121</v>
      </c>
      <c r="C30" s="64" t="s">
        <v>158</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row>
    <row r="31" spans="1:36" ht="30" customHeight="1">
      <c r="A31" s="64" t="s">
        <v>40</v>
      </c>
      <c r="B31" s="65" t="s">
        <v>122</v>
      </c>
      <c r="C31" s="64" t="s">
        <v>159</v>
      </c>
      <c r="D31" s="66">
        <v>27</v>
      </c>
      <c r="E31" s="66">
        <v>0</v>
      </c>
      <c r="F31" s="66">
        <v>0</v>
      </c>
      <c r="G31" s="66">
        <v>5</v>
      </c>
      <c r="H31" s="66">
        <v>0</v>
      </c>
      <c r="I31" s="66">
        <v>0</v>
      </c>
      <c r="J31" s="66">
        <v>2</v>
      </c>
      <c r="K31" s="66">
        <v>0</v>
      </c>
      <c r="L31" s="66">
        <v>0</v>
      </c>
      <c r="M31" s="66">
        <v>1</v>
      </c>
      <c r="N31" s="66">
        <v>3</v>
      </c>
      <c r="O31" s="66">
        <v>0</v>
      </c>
      <c r="P31" s="66">
        <v>0</v>
      </c>
      <c r="Q31" s="66">
        <v>0</v>
      </c>
      <c r="R31" s="66">
        <v>4</v>
      </c>
      <c r="S31" s="66">
        <v>0</v>
      </c>
      <c r="T31" s="66">
        <v>1</v>
      </c>
      <c r="U31" s="66">
        <v>0</v>
      </c>
      <c r="V31" s="66">
        <v>1</v>
      </c>
      <c r="W31" s="66">
        <v>1</v>
      </c>
      <c r="X31" s="66">
        <v>0</v>
      </c>
      <c r="Y31" s="66">
        <v>0</v>
      </c>
      <c r="Z31" s="66">
        <v>2</v>
      </c>
      <c r="AA31" s="66">
        <v>2</v>
      </c>
      <c r="AB31" s="66">
        <v>0</v>
      </c>
      <c r="AC31" s="66">
        <v>0</v>
      </c>
      <c r="AD31" s="66">
        <v>0</v>
      </c>
      <c r="AE31" s="66">
        <v>4</v>
      </c>
      <c r="AF31" s="66">
        <v>1</v>
      </c>
      <c r="AG31" s="66">
        <v>0</v>
      </c>
      <c r="AH31" s="66">
        <v>0</v>
      </c>
      <c r="AI31" s="66">
        <v>0</v>
      </c>
      <c r="AJ31" s="66">
        <v>0</v>
      </c>
    </row>
    <row r="32" spans="1:36" ht="30" customHeight="1">
      <c r="A32" s="64" t="s">
        <v>113</v>
      </c>
      <c r="B32" s="65" t="s">
        <v>97</v>
      </c>
      <c r="C32" s="64" t="s">
        <v>98</v>
      </c>
      <c r="D32" s="66">
        <v>2.2600000000000002</v>
      </c>
      <c r="E32" s="66">
        <v>0.06</v>
      </c>
      <c r="F32" s="66">
        <v>0</v>
      </c>
      <c r="G32" s="66">
        <v>0.03</v>
      </c>
      <c r="H32" s="66">
        <v>0</v>
      </c>
      <c r="I32" s="66">
        <v>0</v>
      </c>
      <c r="J32" s="66">
        <v>0.2</v>
      </c>
      <c r="K32" s="66">
        <v>0.19</v>
      </c>
      <c r="L32" s="66">
        <v>0</v>
      </c>
      <c r="M32" s="66">
        <v>0.12000000000000001</v>
      </c>
      <c r="N32" s="66">
        <v>0</v>
      </c>
      <c r="O32" s="66">
        <v>0.03</v>
      </c>
      <c r="P32" s="66">
        <v>0</v>
      </c>
      <c r="Q32" s="66">
        <v>7.0000000000000007E-2</v>
      </c>
      <c r="R32" s="66">
        <v>0</v>
      </c>
      <c r="S32" s="66">
        <v>0</v>
      </c>
      <c r="T32" s="66">
        <v>0</v>
      </c>
      <c r="U32" s="66">
        <v>0</v>
      </c>
      <c r="V32" s="66">
        <v>0.6</v>
      </c>
      <c r="W32" s="66">
        <v>0</v>
      </c>
      <c r="X32" s="66">
        <v>0</v>
      </c>
      <c r="Y32" s="66">
        <v>0.32</v>
      </c>
      <c r="Z32" s="66">
        <v>0</v>
      </c>
      <c r="AA32" s="66">
        <v>0</v>
      </c>
      <c r="AB32" s="66">
        <v>0</v>
      </c>
      <c r="AC32" s="66">
        <v>0.1</v>
      </c>
      <c r="AD32" s="66">
        <v>0</v>
      </c>
      <c r="AE32" s="66">
        <v>0.15</v>
      </c>
      <c r="AF32" s="66">
        <v>0</v>
      </c>
      <c r="AG32" s="66">
        <v>0</v>
      </c>
      <c r="AH32" s="66">
        <v>0.39</v>
      </c>
      <c r="AI32" s="66">
        <v>0</v>
      </c>
      <c r="AJ32" s="66">
        <v>0</v>
      </c>
    </row>
    <row r="33" spans="1:36" s="22" customFormat="1" ht="1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row>
    <row r="34" spans="1:36" s="22" customFormat="1" ht="16.5">
      <c r="A34" s="92"/>
      <c r="B34" s="92"/>
      <c r="C34" s="92"/>
      <c r="D34" s="92"/>
      <c r="E34" s="92"/>
      <c r="F34" s="92"/>
      <c r="G34" s="92"/>
      <c r="H34" s="92"/>
      <c r="I34" s="92"/>
      <c r="J34" s="92"/>
      <c r="K34" s="92"/>
      <c r="L34" s="92"/>
      <c r="M34" s="92"/>
      <c r="N34" s="92"/>
      <c r="O34" s="92"/>
      <c r="P34" s="92"/>
      <c r="Q34" s="92"/>
      <c r="R34" s="92"/>
      <c r="S34" s="92"/>
      <c r="T34" s="92"/>
      <c r="U34" s="92"/>
      <c r="V34" s="92"/>
      <c r="W34" s="92"/>
      <c r="X34" s="158" t="s">
        <v>325</v>
      </c>
      <c r="Y34" s="158"/>
      <c r="Z34" s="158"/>
      <c r="AA34" s="158"/>
      <c r="AB34" s="158"/>
      <c r="AC34" s="158"/>
      <c r="AD34" s="158"/>
      <c r="AE34" s="158"/>
      <c r="AF34" s="158"/>
      <c r="AG34" s="158"/>
      <c r="AH34" s="158"/>
      <c r="AI34" s="158"/>
      <c r="AJ34" s="158"/>
    </row>
  </sheetData>
  <mergeCells count="11">
    <mergeCell ref="C6:C7"/>
    <mergeCell ref="D6:D7"/>
    <mergeCell ref="E5:AJ5"/>
    <mergeCell ref="X34:AJ34"/>
    <mergeCell ref="A3:AJ3"/>
    <mergeCell ref="A4:AJ4"/>
    <mergeCell ref="B1:D1"/>
    <mergeCell ref="E6:AJ6"/>
    <mergeCell ref="X1:AI1"/>
    <mergeCell ref="A6:A7"/>
    <mergeCell ref="B6:B7"/>
  </mergeCells>
  <phoneticPr fontId="2" type="noConversion"/>
  <pageMargins left="0.63" right="0.1" top="0.22" bottom="0.22" header="0.17" footer="0.16"/>
  <pageSetup paperSize="8" scale="95" orientation="landscape" r:id="rId1"/>
  <headerFooter alignWithMargins="0">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Zeros="0" zoomScale="115" zoomScaleNormal="115" workbookViewId="0">
      <selection activeCell="I44" sqref="I44"/>
    </sheetView>
  </sheetViews>
  <sheetFormatPr defaultColWidth="7.85546875" defaultRowHeight="12.75"/>
  <cols>
    <col min="1" max="1" width="4" style="18" customWidth="1"/>
    <col min="2" max="2" width="20.7109375" style="5" customWidth="1"/>
    <col min="3" max="3" width="6.140625" style="18" customWidth="1"/>
    <col min="4" max="4" width="9.5703125" style="5" customWidth="1"/>
    <col min="5" max="5" width="6.85546875" style="5" customWidth="1"/>
    <col min="6" max="6" width="6.42578125" style="5" customWidth="1"/>
    <col min="7" max="28" width="5.28515625" style="5" customWidth="1"/>
    <col min="29" max="34" width="5.7109375" style="5" customWidth="1"/>
    <col min="35" max="36" width="6" style="5" customWidth="1"/>
    <col min="37" max="16384" width="7.85546875" style="5"/>
  </cols>
  <sheetData>
    <row r="1" spans="1:38" ht="35.1" customHeight="1">
      <c r="B1" s="162" t="s">
        <v>251</v>
      </c>
      <c r="C1" s="153"/>
      <c r="D1" s="153"/>
      <c r="X1" s="162" t="s">
        <v>252</v>
      </c>
      <c r="Y1" s="153"/>
      <c r="Z1" s="153"/>
      <c r="AA1" s="153"/>
      <c r="AB1" s="153"/>
      <c r="AC1" s="153"/>
      <c r="AD1" s="153"/>
      <c r="AE1" s="153"/>
      <c r="AF1" s="153"/>
      <c r="AG1" s="153"/>
      <c r="AH1" s="153"/>
    </row>
    <row r="2" spans="1:38" ht="12.95" customHeight="1">
      <c r="A2" s="35"/>
      <c r="B2" s="27"/>
      <c r="C2" s="163"/>
      <c r="D2" s="163"/>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7"/>
    </row>
    <row r="3" spans="1:38" ht="20.100000000000001" customHeight="1">
      <c r="A3" s="156" t="s">
        <v>332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8" ht="20.100000000000001" customHeight="1">
      <c r="A4" s="157" t="s">
        <v>330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26"/>
      <c r="AL4" s="26"/>
    </row>
    <row r="5" spans="1:38" ht="15.75">
      <c r="A5" s="86"/>
      <c r="B5" s="9"/>
      <c r="C5" s="9"/>
      <c r="D5" s="10"/>
      <c r="E5" s="135" t="s">
        <v>28</v>
      </c>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8">
      <c r="A6" s="148" t="s">
        <v>16</v>
      </c>
      <c r="B6" s="149" t="s">
        <v>136</v>
      </c>
      <c r="C6" s="149" t="s">
        <v>20</v>
      </c>
      <c r="D6" s="151" t="s">
        <v>125</v>
      </c>
      <c r="E6" s="164" t="s">
        <v>254</v>
      </c>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6"/>
    </row>
    <row r="7" spans="1:38" ht="21" customHeight="1">
      <c r="A7" s="148"/>
      <c r="B7" s="149"/>
      <c r="C7" s="150"/>
      <c r="D7" s="152"/>
      <c r="E7" s="77" t="s">
        <v>248</v>
      </c>
      <c r="F7" s="77" t="s">
        <v>249</v>
      </c>
      <c r="G7" s="77" t="s">
        <v>165</v>
      </c>
      <c r="H7" s="77" t="s">
        <v>166</v>
      </c>
      <c r="I7" s="77" t="s">
        <v>167</v>
      </c>
      <c r="J7" s="77" t="s">
        <v>168</v>
      </c>
      <c r="K7" s="77" t="s">
        <v>169</v>
      </c>
      <c r="L7" s="77" t="s">
        <v>170</v>
      </c>
      <c r="M7" s="77" t="s">
        <v>171</v>
      </c>
      <c r="N7" s="77" t="s">
        <v>172</v>
      </c>
      <c r="O7" s="77" t="s">
        <v>173</v>
      </c>
      <c r="P7" s="77" t="s">
        <v>174</v>
      </c>
      <c r="Q7" s="77" t="s">
        <v>175</v>
      </c>
      <c r="R7" s="77" t="s">
        <v>176</v>
      </c>
      <c r="S7" s="77" t="s">
        <v>177</v>
      </c>
      <c r="T7" s="77" t="s">
        <v>178</v>
      </c>
      <c r="U7" s="77" t="s">
        <v>179</v>
      </c>
      <c r="V7" s="77" t="s">
        <v>180</v>
      </c>
      <c r="W7" s="77" t="s">
        <v>181</v>
      </c>
      <c r="X7" s="77" t="s">
        <v>182</v>
      </c>
      <c r="Y7" s="77" t="s">
        <v>183</v>
      </c>
      <c r="Z7" s="77" t="s">
        <v>184</v>
      </c>
      <c r="AA7" s="77" t="s">
        <v>185</v>
      </c>
      <c r="AB7" s="77" t="s">
        <v>186</v>
      </c>
      <c r="AC7" s="77" t="s">
        <v>187</v>
      </c>
      <c r="AD7" s="77" t="s">
        <v>188</v>
      </c>
      <c r="AE7" s="77" t="s">
        <v>189</v>
      </c>
      <c r="AF7" s="77" t="s">
        <v>190</v>
      </c>
      <c r="AG7" s="77" t="s">
        <v>191</v>
      </c>
      <c r="AH7" s="77" t="s">
        <v>192</v>
      </c>
      <c r="AI7" s="77" t="s">
        <v>193</v>
      </c>
      <c r="AJ7" s="77" t="s">
        <v>194</v>
      </c>
    </row>
    <row r="8" spans="1:38" s="24" customFormat="1" ht="12">
      <c r="A8" s="75" t="s">
        <v>55</v>
      </c>
      <c r="B8" s="75" t="s">
        <v>56</v>
      </c>
      <c r="C8" s="75" t="s">
        <v>57</v>
      </c>
      <c r="D8" s="76" t="s">
        <v>195</v>
      </c>
      <c r="E8" s="53">
        <v>-5</v>
      </c>
      <c r="F8" s="53">
        <v>-6</v>
      </c>
      <c r="G8" s="53">
        <v>-7</v>
      </c>
      <c r="H8" s="53">
        <v>-8</v>
      </c>
      <c r="I8" s="53">
        <v>-9</v>
      </c>
      <c r="J8" s="53">
        <v>-10</v>
      </c>
      <c r="K8" s="53">
        <v>-11</v>
      </c>
      <c r="L8" s="53">
        <v>-12</v>
      </c>
      <c r="M8" s="53">
        <v>-13</v>
      </c>
      <c r="N8" s="53">
        <v>-14</v>
      </c>
      <c r="O8" s="53">
        <v>-15</v>
      </c>
      <c r="P8" s="53">
        <v>-16</v>
      </c>
      <c r="Q8" s="53">
        <v>-17</v>
      </c>
      <c r="R8" s="53">
        <v>-18</v>
      </c>
      <c r="S8" s="53">
        <v>-19</v>
      </c>
      <c r="T8" s="53">
        <v>-20</v>
      </c>
      <c r="U8" s="53">
        <v>-21</v>
      </c>
      <c r="V8" s="53">
        <v>-22</v>
      </c>
      <c r="W8" s="53">
        <v>-23</v>
      </c>
      <c r="X8" s="53">
        <v>-24</v>
      </c>
      <c r="Y8" s="53">
        <v>-25</v>
      </c>
      <c r="Z8" s="53">
        <v>-26</v>
      </c>
      <c r="AA8" s="53">
        <v>-27</v>
      </c>
      <c r="AB8" s="53">
        <v>-28</v>
      </c>
      <c r="AC8" s="53">
        <v>-29</v>
      </c>
      <c r="AD8" s="53">
        <v>-30</v>
      </c>
      <c r="AE8" s="53">
        <v>-31</v>
      </c>
      <c r="AF8" s="53">
        <v>-32</v>
      </c>
      <c r="AG8" s="53">
        <v>-33</v>
      </c>
      <c r="AH8" s="53">
        <v>-34</v>
      </c>
      <c r="AI8" s="53">
        <v>-35</v>
      </c>
      <c r="AJ8" s="53">
        <v>-36</v>
      </c>
    </row>
    <row r="9" spans="1:38" ht="17.850000000000001" customHeight="1">
      <c r="A9" s="78">
        <v>1</v>
      </c>
      <c r="B9" s="79" t="s">
        <v>29</v>
      </c>
      <c r="C9" s="74" t="s">
        <v>21</v>
      </c>
      <c r="D9" s="63">
        <v>15.3</v>
      </c>
      <c r="E9" s="63">
        <v>0</v>
      </c>
      <c r="F9" s="63">
        <v>0</v>
      </c>
      <c r="G9" s="63">
        <v>0</v>
      </c>
      <c r="H9" s="63">
        <v>0.7</v>
      </c>
      <c r="I9" s="63">
        <v>0</v>
      </c>
      <c r="J9" s="63">
        <v>2</v>
      </c>
      <c r="K9" s="63">
        <v>0</v>
      </c>
      <c r="L9" s="63">
        <v>0</v>
      </c>
      <c r="M9" s="63">
        <v>2</v>
      </c>
      <c r="N9" s="63">
        <v>2.1</v>
      </c>
      <c r="O9" s="63">
        <v>0</v>
      </c>
      <c r="P9" s="63">
        <v>3</v>
      </c>
      <c r="Q9" s="63">
        <v>0</v>
      </c>
      <c r="R9" s="63">
        <v>0</v>
      </c>
      <c r="S9" s="63">
        <v>4.5</v>
      </c>
      <c r="T9" s="63">
        <v>1</v>
      </c>
      <c r="U9" s="63">
        <v>0</v>
      </c>
      <c r="V9" s="63">
        <v>0</v>
      </c>
      <c r="W9" s="63">
        <v>0</v>
      </c>
      <c r="X9" s="63">
        <v>0</v>
      </c>
      <c r="Y9" s="63">
        <v>0</v>
      </c>
      <c r="Z9" s="63">
        <v>0</v>
      </c>
      <c r="AA9" s="63">
        <v>0</v>
      </c>
      <c r="AB9" s="63">
        <v>0</v>
      </c>
      <c r="AC9" s="63">
        <v>0</v>
      </c>
      <c r="AD9" s="63">
        <v>0</v>
      </c>
      <c r="AE9" s="63">
        <v>0</v>
      </c>
      <c r="AF9" s="63">
        <v>0</v>
      </c>
      <c r="AG9" s="63">
        <v>0</v>
      </c>
      <c r="AH9" s="63">
        <v>0</v>
      </c>
      <c r="AI9" s="63">
        <v>0</v>
      </c>
      <c r="AJ9" s="63">
        <v>0</v>
      </c>
    </row>
    <row r="10" spans="1:38" ht="17.850000000000001" customHeight="1">
      <c r="A10" s="52" t="s">
        <v>1</v>
      </c>
      <c r="B10" s="80" t="s">
        <v>71</v>
      </c>
      <c r="C10" s="52" t="s">
        <v>72</v>
      </c>
      <c r="D10" s="66">
        <v>0</v>
      </c>
      <c r="E10" s="66">
        <v>0</v>
      </c>
      <c r="F10" s="66">
        <v>0</v>
      </c>
      <c r="G10" s="66">
        <v>0</v>
      </c>
      <c r="H10" s="66">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6">
        <v>0</v>
      </c>
      <c r="AH10" s="66">
        <v>0</v>
      </c>
      <c r="AI10" s="66">
        <v>0</v>
      </c>
      <c r="AJ10" s="66">
        <v>0</v>
      </c>
    </row>
    <row r="11" spans="1:38" s="16" customFormat="1" ht="17.850000000000001" customHeight="1">
      <c r="A11" s="81"/>
      <c r="B11" s="82" t="s">
        <v>69</v>
      </c>
      <c r="C11" s="81" t="s">
        <v>70</v>
      </c>
      <c r="D11" s="85">
        <v>0</v>
      </c>
      <c r="E11" s="85">
        <v>0</v>
      </c>
      <c r="F11" s="85">
        <v>0</v>
      </c>
      <c r="G11" s="85">
        <v>0</v>
      </c>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c r="AG11" s="85">
        <v>0</v>
      </c>
      <c r="AH11" s="85">
        <v>0</v>
      </c>
      <c r="AI11" s="85">
        <v>0</v>
      </c>
      <c r="AJ11" s="85">
        <v>0</v>
      </c>
    </row>
    <row r="12" spans="1:38" s="16" customFormat="1" ht="17.850000000000001" customHeight="1">
      <c r="A12" s="81"/>
      <c r="B12" s="82" t="s">
        <v>161</v>
      </c>
      <c r="C12" s="81" t="s">
        <v>160</v>
      </c>
      <c r="D12" s="85">
        <v>0</v>
      </c>
      <c r="E12" s="85">
        <v>0</v>
      </c>
      <c r="F12" s="85">
        <v>0</v>
      </c>
      <c r="G12" s="85">
        <v>0</v>
      </c>
      <c r="H12" s="85">
        <v>0</v>
      </c>
      <c r="I12" s="85">
        <v>0</v>
      </c>
      <c r="J12" s="85">
        <v>0</v>
      </c>
      <c r="K12" s="85">
        <v>0</v>
      </c>
      <c r="L12" s="85">
        <v>0</v>
      </c>
      <c r="M12" s="85">
        <v>0</v>
      </c>
      <c r="N12" s="85">
        <v>0</v>
      </c>
      <c r="O12" s="85">
        <v>0</v>
      </c>
      <c r="P12" s="85">
        <v>0</v>
      </c>
      <c r="Q12" s="85">
        <v>0</v>
      </c>
      <c r="R12" s="85">
        <v>0</v>
      </c>
      <c r="S12" s="85">
        <v>0</v>
      </c>
      <c r="T12" s="85">
        <v>0</v>
      </c>
      <c r="U12" s="85">
        <v>0</v>
      </c>
      <c r="V12" s="85">
        <v>0</v>
      </c>
      <c r="W12" s="85">
        <v>0</v>
      </c>
      <c r="X12" s="85">
        <v>0</v>
      </c>
      <c r="Y12" s="85">
        <v>0</v>
      </c>
      <c r="Z12" s="85">
        <v>0</v>
      </c>
      <c r="AA12" s="85">
        <v>0</v>
      </c>
      <c r="AB12" s="85">
        <v>0</v>
      </c>
      <c r="AC12" s="85">
        <v>0</v>
      </c>
      <c r="AD12" s="85">
        <v>0</v>
      </c>
      <c r="AE12" s="85">
        <v>0</v>
      </c>
      <c r="AF12" s="85">
        <v>0</v>
      </c>
      <c r="AG12" s="85">
        <v>0</v>
      </c>
      <c r="AH12" s="85">
        <v>0</v>
      </c>
      <c r="AI12" s="85">
        <v>0</v>
      </c>
      <c r="AJ12" s="85">
        <v>0</v>
      </c>
    </row>
    <row r="13" spans="1:38" ht="17.850000000000001" customHeight="1">
      <c r="A13" s="52" t="s">
        <v>2</v>
      </c>
      <c r="B13" s="80" t="s">
        <v>95</v>
      </c>
      <c r="C13" s="52" t="s">
        <v>47</v>
      </c>
      <c r="D13" s="66">
        <v>4</v>
      </c>
      <c r="E13" s="66">
        <v>0</v>
      </c>
      <c r="F13" s="66">
        <v>0</v>
      </c>
      <c r="G13" s="66">
        <v>0</v>
      </c>
      <c r="H13" s="66">
        <v>0</v>
      </c>
      <c r="I13" s="66">
        <v>0</v>
      </c>
      <c r="J13" s="66">
        <v>0</v>
      </c>
      <c r="K13" s="66">
        <v>0</v>
      </c>
      <c r="L13" s="66">
        <v>0</v>
      </c>
      <c r="M13" s="66">
        <v>0</v>
      </c>
      <c r="N13" s="66">
        <v>0</v>
      </c>
      <c r="O13" s="66">
        <v>0</v>
      </c>
      <c r="P13" s="66">
        <v>0</v>
      </c>
      <c r="Q13" s="66">
        <v>0</v>
      </c>
      <c r="R13" s="66">
        <v>0</v>
      </c>
      <c r="S13" s="66">
        <v>4</v>
      </c>
      <c r="T13" s="66">
        <v>0</v>
      </c>
      <c r="U13" s="66">
        <v>0</v>
      </c>
      <c r="V13" s="66">
        <v>0</v>
      </c>
      <c r="W13" s="66">
        <v>0</v>
      </c>
      <c r="X13" s="66">
        <v>0</v>
      </c>
      <c r="Y13" s="66">
        <v>0</v>
      </c>
      <c r="Z13" s="66">
        <v>0</v>
      </c>
      <c r="AA13" s="66">
        <v>0</v>
      </c>
      <c r="AB13" s="66">
        <v>0</v>
      </c>
      <c r="AC13" s="66">
        <v>0</v>
      </c>
      <c r="AD13" s="66">
        <v>0</v>
      </c>
      <c r="AE13" s="66">
        <v>0</v>
      </c>
      <c r="AF13" s="66">
        <v>0</v>
      </c>
      <c r="AG13" s="66">
        <v>0</v>
      </c>
      <c r="AH13" s="66">
        <v>0</v>
      </c>
      <c r="AI13" s="66">
        <v>0</v>
      </c>
      <c r="AJ13" s="66">
        <v>0</v>
      </c>
    </row>
    <row r="14" spans="1:38" ht="17.850000000000001" customHeight="1">
      <c r="A14" s="52" t="s">
        <v>3</v>
      </c>
      <c r="B14" s="80" t="s">
        <v>32</v>
      </c>
      <c r="C14" s="52" t="s">
        <v>37</v>
      </c>
      <c r="D14" s="66">
        <v>1</v>
      </c>
      <c r="E14" s="66">
        <v>0</v>
      </c>
      <c r="F14" s="66">
        <v>0</v>
      </c>
      <c r="G14" s="66">
        <v>0</v>
      </c>
      <c r="H14" s="66">
        <v>0</v>
      </c>
      <c r="I14" s="66">
        <v>0</v>
      </c>
      <c r="J14" s="66">
        <v>0</v>
      </c>
      <c r="K14" s="66">
        <v>0</v>
      </c>
      <c r="L14" s="66">
        <v>0</v>
      </c>
      <c r="M14" s="66">
        <v>0</v>
      </c>
      <c r="N14" s="66">
        <v>0</v>
      </c>
      <c r="O14" s="66">
        <v>0</v>
      </c>
      <c r="P14" s="66">
        <v>1</v>
      </c>
      <c r="Q14" s="66">
        <v>0</v>
      </c>
      <c r="R14" s="66">
        <v>0</v>
      </c>
      <c r="S14" s="66">
        <v>0</v>
      </c>
      <c r="T14" s="66">
        <v>0</v>
      </c>
      <c r="U14" s="66">
        <v>0</v>
      </c>
      <c r="V14" s="66">
        <v>0</v>
      </c>
      <c r="W14" s="66">
        <v>0</v>
      </c>
      <c r="X14" s="66">
        <v>0</v>
      </c>
      <c r="Y14" s="66">
        <v>0</v>
      </c>
      <c r="Z14" s="66">
        <v>0</v>
      </c>
      <c r="AA14" s="66">
        <v>0</v>
      </c>
      <c r="AB14" s="66">
        <v>0</v>
      </c>
      <c r="AC14" s="66">
        <v>0</v>
      </c>
      <c r="AD14" s="66">
        <v>0</v>
      </c>
      <c r="AE14" s="66">
        <v>0</v>
      </c>
      <c r="AF14" s="66">
        <v>0</v>
      </c>
      <c r="AG14" s="66">
        <v>0</v>
      </c>
      <c r="AH14" s="66">
        <v>0</v>
      </c>
      <c r="AI14" s="66">
        <v>0</v>
      </c>
      <c r="AJ14" s="66">
        <v>0</v>
      </c>
    </row>
    <row r="15" spans="1:38" ht="17.850000000000001" customHeight="1">
      <c r="A15" s="52" t="s">
        <v>4</v>
      </c>
      <c r="B15" s="80" t="s">
        <v>11</v>
      </c>
      <c r="C15" s="52" t="s">
        <v>22</v>
      </c>
      <c r="D15" s="66">
        <v>0</v>
      </c>
      <c r="E15" s="66">
        <v>0</v>
      </c>
      <c r="F15" s="66">
        <v>0</v>
      </c>
      <c r="G15" s="66">
        <v>0</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6">
        <v>0</v>
      </c>
      <c r="AA15" s="66">
        <v>0</v>
      </c>
      <c r="AB15" s="66">
        <v>0</v>
      </c>
      <c r="AC15" s="66">
        <v>0</v>
      </c>
      <c r="AD15" s="66">
        <v>0</v>
      </c>
      <c r="AE15" s="66">
        <v>0</v>
      </c>
      <c r="AF15" s="66">
        <v>0</v>
      </c>
      <c r="AG15" s="66">
        <v>0</v>
      </c>
      <c r="AH15" s="66">
        <v>0</v>
      </c>
      <c r="AI15" s="66">
        <v>0</v>
      </c>
      <c r="AJ15" s="66">
        <v>0</v>
      </c>
    </row>
    <row r="16" spans="1:38" ht="17.850000000000001" customHeight="1">
      <c r="A16" s="52" t="s">
        <v>5</v>
      </c>
      <c r="B16" s="80" t="s">
        <v>12</v>
      </c>
      <c r="C16" s="52" t="s">
        <v>23</v>
      </c>
      <c r="D16" s="66">
        <v>0</v>
      </c>
      <c r="E16" s="66">
        <v>0</v>
      </c>
      <c r="F16" s="66">
        <v>0</v>
      </c>
      <c r="G16" s="66">
        <v>0</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6">
        <v>0</v>
      </c>
      <c r="AA16" s="66">
        <v>0</v>
      </c>
      <c r="AB16" s="66">
        <v>0</v>
      </c>
      <c r="AC16" s="66">
        <v>0</v>
      </c>
      <c r="AD16" s="66">
        <v>0</v>
      </c>
      <c r="AE16" s="66">
        <v>0</v>
      </c>
      <c r="AF16" s="66">
        <v>0</v>
      </c>
      <c r="AG16" s="66">
        <v>0</v>
      </c>
      <c r="AH16" s="66">
        <v>0</v>
      </c>
      <c r="AI16" s="66">
        <v>0</v>
      </c>
      <c r="AJ16" s="66">
        <v>0</v>
      </c>
    </row>
    <row r="17" spans="1:36" ht="17.850000000000001" customHeight="1">
      <c r="A17" s="52" t="s">
        <v>34</v>
      </c>
      <c r="B17" s="80" t="s">
        <v>33</v>
      </c>
      <c r="C17" s="52" t="s">
        <v>38</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row>
    <row r="18" spans="1:36" ht="17.850000000000001" customHeight="1">
      <c r="A18" s="52" t="s">
        <v>35</v>
      </c>
      <c r="B18" s="80" t="s">
        <v>76</v>
      </c>
      <c r="C18" s="52" t="s">
        <v>64</v>
      </c>
      <c r="D18" s="66">
        <v>3.5</v>
      </c>
      <c r="E18" s="66">
        <v>0</v>
      </c>
      <c r="F18" s="66">
        <v>0</v>
      </c>
      <c r="G18" s="66">
        <v>0</v>
      </c>
      <c r="H18" s="87">
        <v>0</v>
      </c>
      <c r="I18" s="87">
        <v>0</v>
      </c>
      <c r="J18" s="87">
        <v>0</v>
      </c>
      <c r="K18" s="87">
        <v>0</v>
      </c>
      <c r="L18" s="87">
        <v>0</v>
      </c>
      <c r="M18" s="87">
        <v>2</v>
      </c>
      <c r="N18" s="87">
        <v>0</v>
      </c>
      <c r="O18" s="87">
        <v>0</v>
      </c>
      <c r="P18" s="87">
        <v>0</v>
      </c>
      <c r="Q18" s="87">
        <v>0</v>
      </c>
      <c r="R18" s="87">
        <v>0</v>
      </c>
      <c r="S18" s="87">
        <v>0.5</v>
      </c>
      <c r="T18" s="87">
        <v>1</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row>
    <row r="19" spans="1:36" ht="17.850000000000001" customHeight="1">
      <c r="A19" s="52" t="s">
        <v>44</v>
      </c>
      <c r="B19" s="80" t="s">
        <v>42</v>
      </c>
      <c r="C19" s="52" t="s">
        <v>43</v>
      </c>
      <c r="D19" s="66">
        <v>0</v>
      </c>
      <c r="E19" s="66">
        <v>0</v>
      </c>
      <c r="F19" s="66">
        <v>0</v>
      </c>
      <c r="G19" s="66">
        <v>0</v>
      </c>
      <c r="H19" s="66">
        <v>0</v>
      </c>
      <c r="I19" s="66">
        <v>0</v>
      </c>
      <c r="J19" s="66">
        <v>0</v>
      </c>
      <c r="K19" s="66">
        <v>0</v>
      </c>
      <c r="L19" s="66">
        <v>0</v>
      </c>
      <c r="M19" s="66">
        <v>0</v>
      </c>
      <c r="N19" s="66">
        <v>0</v>
      </c>
      <c r="O19" s="66">
        <v>0</v>
      </c>
      <c r="P19" s="66">
        <v>0</v>
      </c>
      <c r="Q19" s="66">
        <v>0</v>
      </c>
      <c r="R19" s="66">
        <v>0</v>
      </c>
      <c r="S19" s="66">
        <v>0</v>
      </c>
      <c r="T19" s="66">
        <v>0</v>
      </c>
      <c r="U19" s="66">
        <v>0</v>
      </c>
      <c r="V19" s="66">
        <v>0</v>
      </c>
      <c r="W19" s="66">
        <v>0</v>
      </c>
      <c r="X19" s="66">
        <v>0</v>
      </c>
      <c r="Y19" s="66">
        <v>0</v>
      </c>
      <c r="Z19" s="66">
        <v>0</v>
      </c>
      <c r="AA19" s="66">
        <v>0</v>
      </c>
      <c r="AB19" s="66">
        <v>0</v>
      </c>
      <c r="AC19" s="66">
        <v>0</v>
      </c>
      <c r="AD19" s="66">
        <v>0</v>
      </c>
      <c r="AE19" s="66">
        <v>0</v>
      </c>
      <c r="AF19" s="66">
        <v>0</v>
      </c>
      <c r="AG19" s="66">
        <v>0</v>
      </c>
      <c r="AH19" s="66">
        <v>0</v>
      </c>
      <c r="AI19" s="66">
        <v>0</v>
      </c>
      <c r="AJ19" s="66">
        <v>0</v>
      </c>
    </row>
    <row r="20" spans="1:36" ht="17.850000000000001" customHeight="1">
      <c r="A20" s="52" t="s">
        <v>148</v>
      </c>
      <c r="B20" s="80" t="s">
        <v>48</v>
      </c>
      <c r="C20" s="52" t="s">
        <v>49</v>
      </c>
      <c r="D20" s="66">
        <v>6.8000000000000007</v>
      </c>
      <c r="E20" s="66">
        <v>0</v>
      </c>
      <c r="F20" s="66">
        <v>0</v>
      </c>
      <c r="G20" s="66">
        <v>0</v>
      </c>
      <c r="H20" s="66">
        <v>0.7</v>
      </c>
      <c r="I20" s="66">
        <v>0</v>
      </c>
      <c r="J20" s="66">
        <v>2</v>
      </c>
      <c r="K20" s="66">
        <v>0</v>
      </c>
      <c r="L20" s="66">
        <v>0</v>
      </c>
      <c r="M20" s="66">
        <v>0</v>
      </c>
      <c r="N20" s="66">
        <v>2.1</v>
      </c>
      <c r="O20" s="66">
        <v>0</v>
      </c>
      <c r="P20" s="66">
        <v>2</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row>
    <row r="21" spans="1:36" s="6" customFormat="1" ht="17.850000000000001" customHeight="1">
      <c r="A21" s="74">
        <v>2</v>
      </c>
      <c r="B21" s="83" t="s">
        <v>30</v>
      </c>
      <c r="C21" s="74" t="s">
        <v>24</v>
      </c>
      <c r="D21" s="63">
        <v>17.649999999999999</v>
      </c>
      <c r="E21" s="63">
        <v>0.3</v>
      </c>
      <c r="F21" s="63">
        <v>7.0000000000000007E-2</v>
      </c>
      <c r="G21" s="63">
        <v>0.87</v>
      </c>
      <c r="H21" s="63">
        <v>1.1000000000000001</v>
      </c>
      <c r="I21" s="63">
        <v>7.0000000000000007E-2</v>
      </c>
      <c r="J21" s="63">
        <v>0</v>
      </c>
      <c r="K21" s="63">
        <v>0.05</v>
      </c>
      <c r="L21" s="63">
        <v>0.08</v>
      </c>
      <c r="M21" s="63">
        <v>1.5</v>
      </c>
      <c r="N21" s="63">
        <v>0.9</v>
      </c>
      <c r="O21" s="63">
        <v>0</v>
      </c>
      <c r="P21" s="63">
        <v>1</v>
      </c>
      <c r="Q21" s="63">
        <v>0</v>
      </c>
      <c r="R21" s="63">
        <v>2.2999999999999998</v>
      </c>
      <c r="S21" s="63">
        <v>1.3299999999999998</v>
      </c>
      <c r="T21" s="63">
        <v>1.5999999999999999</v>
      </c>
      <c r="U21" s="63">
        <v>0.06</v>
      </c>
      <c r="V21" s="63">
        <v>0.2</v>
      </c>
      <c r="W21" s="63">
        <v>0</v>
      </c>
      <c r="X21" s="63">
        <v>0</v>
      </c>
      <c r="Y21" s="63">
        <v>0.1</v>
      </c>
      <c r="Z21" s="63">
        <v>2.77</v>
      </c>
      <c r="AA21" s="63">
        <v>0.14000000000000001</v>
      </c>
      <c r="AB21" s="63">
        <v>0</v>
      </c>
      <c r="AC21" s="63">
        <v>0.4</v>
      </c>
      <c r="AD21" s="63">
        <v>2.5</v>
      </c>
      <c r="AE21" s="63">
        <v>0.1</v>
      </c>
      <c r="AF21" s="63">
        <v>0.01</v>
      </c>
      <c r="AG21" s="63">
        <v>0</v>
      </c>
      <c r="AH21" s="63">
        <v>0</v>
      </c>
      <c r="AI21" s="63">
        <v>0.2</v>
      </c>
      <c r="AJ21" s="63">
        <v>0</v>
      </c>
    </row>
    <row r="22" spans="1:36" ht="17.850000000000001" customHeight="1">
      <c r="A22" s="52" t="s">
        <v>17</v>
      </c>
      <c r="B22" s="80" t="s">
        <v>13</v>
      </c>
      <c r="C22" s="52" t="s">
        <v>25</v>
      </c>
      <c r="D22" s="66">
        <v>2.67</v>
      </c>
      <c r="E22" s="66">
        <v>0</v>
      </c>
      <c r="F22" s="66">
        <v>0</v>
      </c>
      <c r="G22" s="66">
        <v>0</v>
      </c>
      <c r="H22" s="66">
        <v>0</v>
      </c>
      <c r="I22" s="66">
        <v>0</v>
      </c>
      <c r="J22" s="66">
        <v>0</v>
      </c>
      <c r="K22" s="66">
        <v>0</v>
      </c>
      <c r="L22" s="66">
        <v>0</v>
      </c>
      <c r="M22" s="66">
        <v>1.5</v>
      </c>
      <c r="N22" s="66">
        <v>0</v>
      </c>
      <c r="O22" s="66">
        <v>0</v>
      </c>
      <c r="P22" s="66">
        <v>0</v>
      </c>
      <c r="Q22" s="66">
        <v>0</v>
      </c>
      <c r="R22" s="66">
        <v>0</v>
      </c>
      <c r="S22" s="66">
        <v>0</v>
      </c>
      <c r="T22" s="66">
        <v>0</v>
      </c>
      <c r="U22" s="66">
        <v>0</v>
      </c>
      <c r="V22" s="66">
        <v>0</v>
      </c>
      <c r="W22" s="66">
        <v>0</v>
      </c>
      <c r="X22" s="66">
        <v>0</v>
      </c>
      <c r="Y22" s="66">
        <v>0</v>
      </c>
      <c r="Z22" s="66">
        <v>1.17</v>
      </c>
      <c r="AA22" s="66">
        <v>0</v>
      </c>
      <c r="AB22" s="66">
        <v>0</v>
      </c>
      <c r="AC22" s="66">
        <v>0</v>
      </c>
      <c r="AD22" s="66">
        <v>0</v>
      </c>
      <c r="AE22" s="66">
        <v>0</v>
      </c>
      <c r="AF22" s="66">
        <v>0</v>
      </c>
      <c r="AG22" s="66">
        <v>0</v>
      </c>
      <c r="AH22" s="66">
        <v>0</v>
      </c>
      <c r="AI22" s="66">
        <v>0</v>
      </c>
      <c r="AJ22" s="66">
        <v>0</v>
      </c>
    </row>
    <row r="23" spans="1:36" ht="17.850000000000001" customHeight="1">
      <c r="A23" s="52" t="s">
        <v>6</v>
      </c>
      <c r="B23" s="80" t="s">
        <v>14</v>
      </c>
      <c r="C23" s="52" t="s">
        <v>26</v>
      </c>
      <c r="D23" s="66">
        <v>0</v>
      </c>
      <c r="E23" s="66">
        <v>0</v>
      </c>
      <c r="F23" s="66">
        <v>0</v>
      </c>
      <c r="G23" s="66">
        <v>0</v>
      </c>
      <c r="H23" s="66">
        <v>0</v>
      </c>
      <c r="I23" s="66">
        <v>0</v>
      </c>
      <c r="J23" s="66">
        <v>0</v>
      </c>
      <c r="K23" s="66">
        <v>0</v>
      </c>
      <c r="L23" s="66">
        <v>0</v>
      </c>
      <c r="M23" s="66">
        <v>0</v>
      </c>
      <c r="N23" s="66">
        <v>0</v>
      </c>
      <c r="O23" s="66">
        <v>0</v>
      </c>
      <c r="P23" s="66">
        <v>0</v>
      </c>
      <c r="Q23" s="66">
        <v>0</v>
      </c>
      <c r="R23" s="66">
        <v>0</v>
      </c>
      <c r="S23" s="66">
        <v>0</v>
      </c>
      <c r="T23" s="66">
        <v>0</v>
      </c>
      <c r="U23" s="66">
        <v>0</v>
      </c>
      <c r="V23" s="66">
        <v>0</v>
      </c>
      <c r="W23" s="66">
        <v>0</v>
      </c>
      <c r="X23" s="66">
        <v>0</v>
      </c>
      <c r="Y23" s="66">
        <v>0</v>
      </c>
      <c r="Z23" s="66">
        <v>0</v>
      </c>
      <c r="AA23" s="66">
        <v>0</v>
      </c>
      <c r="AB23" s="66">
        <v>0</v>
      </c>
      <c r="AC23" s="66">
        <v>0</v>
      </c>
      <c r="AD23" s="66">
        <v>0</v>
      </c>
      <c r="AE23" s="66">
        <v>0</v>
      </c>
      <c r="AF23" s="66">
        <v>0</v>
      </c>
      <c r="AG23" s="66">
        <v>0</v>
      </c>
      <c r="AH23" s="66">
        <v>0</v>
      </c>
      <c r="AI23" s="66">
        <v>0</v>
      </c>
      <c r="AJ23" s="66">
        <v>0</v>
      </c>
    </row>
    <row r="24" spans="1:36" ht="17.850000000000001" customHeight="1">
      <c r="A24" s="52" t="s">
        <v>7</v>
      </c>
      <c r="B24" s="80" t="s">
        <v>15</v>
      </c>
      <c r="C24" s="52" t="s">
        <v>106</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66">
        <v>0</v>
      </c>
      <c r="W24" s="66">
        <v>0</v>
      </c>
      <c r="X24" s="66">
        <v>0</v>
      </c>
      <c r="Y24" s="66">
        <v>0</v>
      </c>
      <c r="Z24" s="66">
        <v>0</v>
      </c>
      <c r="AA24" s="66">
        <v>0</v>
      </c>
      <c r="AB24" s="66">
        <v>0</v>
      </c>
      <c r="AC24" s="66">
        <v>0</v>
      </c>
      <c r="AD24" s="66">
        <v>0</v>
      </c>
      <c r="AE24" s="66">
        <v>0</v>
      </c>
      <c r="AF24" s="66">
        <v>0</v>
      </c>
      <c r="AG24" s="66">
        <v>0</v>
      </c>
      <c r="AH24" s="66">
        <v>0</v>
      </c>
      <c r="AI24" s="66">
        <v>0</v>
      </c>
      <c r="AJ24" s="66">
        <v>0</v>
      </c>
    </row>
    <row r="25" spans="1:36" ht="17.850000000000001" customHeight="1">
      <c r="A25" s="52" t="s">
        <v>8</v>
      </c>
      <c r="B25" s="80" t="s">
        <v>73</v>
      </c>
      <c r="C25" s="52" t="s">
        <v>109</v>
      </c>
      <c r="D25" s="66">
        <v>0</v>
      </c>
      <c r="E25" s="66">
        <v>0</v>
      </c>
      <c r="F25" s="66">
        <v>0</v>
      </c>
      <c r="G25" s="66">
        <v>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X25" s="66">
        <v>0</v>
      </c>
      <c r="Y25" s="66">
        <v>0</v>
      </c>
      <c r="Z25" s="66">
        <v>0</v>
      </c>
      <c r="AA25" s="66">
        <v>0</v>
      </c>
      <c r="AB25" s="66">
        <v>0</v>
      </c>
      <c r="AC25" s="66">
        <v>0</v>
      </c>
      <c r="AD25" s="66">
        <v>0</v>
      </c>
      <c r="AE25" s="66">
        <v>0</v>
      </c>
      <c r="AF25" s="66">
        <v>0</v>
      </c>
      <c r="AG25" s="66">
        <v>0</v>
      </c>
      <c r="AH25" s="66">
        <v>0</v>
      </c>
      <c r="AI25" s="66">
        <v>0</v>
      </c>
      <c r="AJ25" s="66">
        <v>0</v>
      </c>
    </row>
    <row r="26" spans="1:36" ht="17.850000000000001" customHeight="1">
      <c r="A26" s="52" t="s">
        <v>9</v>
      </c>
      <c r="B26" s="80" t="s">
        <v>77</v>
      </c>
      <c r="C26" s="52" t="s">
        <v>110</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row>
    <row r="27" spans="1:36" ht="17.850000000000001" customHeight="1">
      <c r="A27" s="52" t="s">
        <v>10</v>
      </c>
      <c r="B27" s="80" t="s">
        <v>78</v>
      </c>
      <c r="C27" s="52" t="s">
        <v>108</v>
      </c>
      <c r="D27" s="66">
        <v>1.2000000000000002</v>
      </c>
      <c r="E27" s="66">
        <v>0</v>
      </c>
      <c r="F27" s="66">
        <v>0</v>
      </c>
      <c r="G27" s="66">
        <v>0</v>
      </c>
      <c r="H27" s="66">
        <v>0</v>
      </c>
      <c r="I27" s="66">
        <v>0</v>
      </c>
      <c r="J27" s="66">
        <v>0</v>
      </c>
      <c r="K27" s="66">
        <v>0</v>
      </c>
      <c r="L27" s="66">
        <v>0</v>
      </c>
      <c r="M27" s="66">
        <v>0</v>
      </c>
      <c r="N27" s="66">
        <v>0</v>
      </c>
      <c r="O27" s="66">
        <v>0</v>
      </c>
      <c r="P27" s="66">
        <v>0</v>
      </c>
      <c r="Q27" s="66">
        <v>0</v>
      </c>
      <c r="R27" s="66">
        <v>0</v>
      </c>
      <c r="S27" s="66">
        <v>0.1</v>
      </c>
      <c r="T27" s="66">
        <v>0</v>
      </c>
      <c r="U27" s="66">
        <v>0</v>
      </c>
      <c r="V27" s="66">
        <v>0</v>
      </c>
      <c r="W27" s="66">
        <v>0</v>
      </c>
      <c r="X27" s="66">
        <v>0</v>
      </c>
      <c r="Y27" s="66">
        <v>0</v>
      </c>
      <c r="Z27" s="66">
        <v>1.1000000000000001</v>
      </c>
      <c r="AA27" s="66">
        <v>0</v>
      </c>
      <c r="AB27" s="66">
        <v>0</v>
      </c>
      <c r="AC27" s="66">
        <v>0</v>
      </c>
      <c r="AD27" s="66">
        <v>0</v>
      </c>
      <c r="AE27" s="66">
        <v>0</v>
      </c>
      <c r="AF27" s="66">
        <v>0</v>
      </c>
      <c r="AG27" s="66">
        <v>0</v>
      </c>
      <c r="AH27" s="66">
        <v>0</v>
      </c>
      <c r="AI27" s="66">
        <v>0</v>
      </c>
      <c r="AJ27" s="66">
        <v>0</v>
      </c>
    </row>
    <row r="28" spans="1:36" ht="17.850000000000001" customHeight="1">
      <c r="A28" s="52" t="s">
        <v>18</v>
      </c>
      <c r="B28" s="80" t="s">
        <v>79</v>
      </c>
      <c r="C28" s="52" t="s">
        <v>45</v>
      </c>
      <c r="D28" s="66">
        <v>0</v>
      </c>
      <c r="E28" s="66">
        <v>0</v>
      </c>
      <c r="F28" s="66">
        <v>0</v>
      </c>
      <c r="G28" s="66">
        <v>0</v>
      </c>
      <c r="H28" s="66">
        <v>0</v>
      </c>
      <c r="I28" s="66">
        <v>0</v>
      </c>
      <c r="J28" s="66">
        <v>0</v>
      </c>
      <c r="K28" s="66">
        <v>0</v>
      </c>
      <c r="L28" s="66">
        <v>0</v>
      </c>
      <c r="M28" s="66">
        <v>0</v>
      </c>
      <c r="N28" s="66">
        <v>0</v>
      </c>
      <c r="O28" s="66">
        <v>0</v>
      </c>
      <c r="P28" s="66">
        <v>0</v>
      </c>
      <c r="Q28" s="66">
        <v>0</v>
      </c>
      <c r="R28" s="66">
        <v>0</v>
      </c>
      <c r="S28" s="66">
        <v>0</v>
      </c>
      <c r="T28" s="66">
        <v>0</v>
      </c>
      <c r="U28" s="66">
        <v>0</v>
      </c>
      <c r="V28" s="66">
        <v>0</v>
      </c>
      <c r="W28" s="66">
        <v>0</v>
      </c>
      <c r="X28" s="66">
        <v>0</v>
      </c>
      <c r="Y28" s="66">
        <v>0</v>
      </c>
      <c r="Z28" s="66">
        <v>0</v>
      </c>
      <c r="AA28" s="66">
        <v>0</v>
      </c>
      <c r="AB28" s="66">
        <v>0</v>
      </c>
      <c r="AC28" s="66">
        <v>0</v>
      </c>
      <c r="AD28" s="66">
        <v>0</v>
      </c>
      <c r="AE28" s="66">
        <v>0</v>
      </c>
      <c r="AF28" s="66">
        <v>0</v>
      </c>
      <c r="AG28" s="66">
        <v>0</v>
      </c>
      <c r="AH28" s="66">
        <v>0</v>
      </c>
      <c r="AI28" s="66">
        <v>0</v>
      </c>
      <c r="AJ28" s="66">
        <v>0</v>
      </c>
    </row>
    <row r="29" spans="1:36" ht="17.850000000000001" customHeight="1">
      <c r="A29" s="52" t="s">
        <v>19</v>
      </c>
      <c r="B29" s="80" t="s">
        <v>80</v>
      </c>
      <c r="C29" s="52" t="s">
        <v>39</v>
      </c>
      <c r="D29" s="66">
        <v>0</v>
      </c>
      <c r="E29" s="66">
        <v>0</v>
      </c>
      <c r="F29" s="66">
        <v>0</v>
      </c>
      <c r="G29" s="66">
        <v>0</v>
      </c>
      <c r="H29" s="66">
        <v>0</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0</v>
      </c>
      <c r="AA29" s="66">
        <v>0</v>
      </c>
      <c r="AB29" s="66">
        <v>0</v>
      </c>
      <c r="AC29" s="66">
        <v>0</v>
      </c>
      <c r="AD29" s="66">
        <v>0</v>
      </c>
      <c r="AE29" s="66">
        <v>0</v>
      </c>
      <c r="AF29" s="66">
        <v>0</v>
      </c>
      <c r="AG29" s="66">
        <v>0</v>
      </c>
      <c r="AH29" s="66">
        <v>0</v>
      </c>
      <c r="AI29" s="66">
        <v>0</v>
      </c>
      <c r="AJ29" s="66">
        <v>0</v>
      </c>
    </row>
    <row r="30" spans="1:36" ht="17.850000000000001" customHeight="1">
      <c r="A30" s="52" t="s">
        <v>40</v>
      </c>
      <c r="B30" s="80" t="s">
        <v>114</v>
      </c>
      <c r="C30" s="52" t="s">
        <v>27</v>
      </c>
      <c r="D30" s="66">
        <v>5.58</v>
      </c>
      <c r="E30" s="66">
        <v>0.3</v>
      </c>
      <c r="F30" s="66">
        <v>7.0000000000000007E-2</v>
      </c>
      <c r="G30" s="66">
        <v>0.87</v>
      </c>
      <c r="H30" s="87">
        <v>1.1000000000000001</v>
      </c>
      <c r="I30" s="87">
        <v>7.0000000000000007E-2</v>
      </c>
      <c r="J30" s="87">
        <v>0</v>
      </c>
      <c r="K30" s="87">
        <v>0</v>
      </c>
      <c r="L30" s="87">
        <v>0</v>
      </c>
      <c r="M30" s="87">
        <v>0</v>
      </c>
      <c r="N30" s="87">
        <v>0.5</v>
      </c>
      <c r="O30" s="87">
        <v>0</v>
      </c>
      <c r="P30" s="87">
        <v>1</v>
      </c>
      <c r="Q30" s="87">
        <v>0</v>
      </c>
      <c r="R30" s="87">
        <v>1</v>
      </c>
      <c r="S30" s="87">
        <v>7.0000000000000007E-2</v>
      </c>
      <c r="T30" s="87">
        <v>0.15</v>
      </c>
      <c r="U30" s="87">
        <v>0</v>
      </c>
      <c r="V30" s="87">
        <v>0</v>
      </c>
      <c r="W30" s="87">
        <v>0</v>
      </c>
      <c r="X30" s="87">
        <v>0</v>
      </c>
      <c r="Y30" s="87">
        <v>0</v>
      </c>
      <c r="Z30" s="87">
        <v>0</v>
      </c>
      <c r="AA30" s="87">
        <v>0.14000000000000001</v>
      </c>
      <c r="AB30" s="87">
        <v>0</v>
      </c>
      <c r="AC30" s="87">
        <v>0.3</v>
      </c>
      <c r="AD30" s="87">
        <v>0</v>
      </c>
      <c r="AE30" s="87">
        <v>0</v>
      </c>
      <c r="AF30" s="87">
        <v>0.01</v>
      </c>
      <c r="AG30" s="87">
        <v>0</v>
      </c>
      <c r="AH30" s="87">
        <v>0</v>
      </c>
      <c r="AI30" s="87">
        <v>0</v>
      </c>
      <c r="AJ30" s="87">
        <v>0</v>
      </c>
    </row>
    <row r="31" spans="1:36" ht="17.850000000000001" customHeight="1">
      <c r="A31" s="52" t="s">
        <v>113</v>
      </c>
      <c r="B31" s="80" t="s">
        <v>94</v>
      </c>
      <c r="C31" s="52" t="s">
        <v>126</v>
      </c>
      <c r="D31" s="66">
        <v>0</v>
      </c>
      <c r="E31" s="66">
        <v>0</v>
      </c>
      <c r="F31" s="66">
        <v>0</v>
      </c>
      <c r="G31" s="66">
        <v>0</v>
      </c>
      <c r="H31" s="87">
        <v>0</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7">
        <v>0</v>
      </c>
      <c r="AE31" s="87">
        <v>0</v>
      </c>
      <c r="AF31" s="87">
        <v>0</v>
      </c>
      <c r="AG31" s="87">
        <v>0</v>
      </c>
      <c r="AH31" s="87">
        <v>0</v>
      </c>
      <c r="AI31" s="87">
        <v>0</v>
      </c>
      <c r="AJ31" s="87">
        <v>0</v>
      </c>
    </row>
    <row r="32" spans="1:36" ht="17.850000000000001" customHeight="1">
      <c r="A32" s="52" t="s">
        <v>139</v>
      </c>
      <c r="B32" s="80" t="s">
        <v>104</v>
      </c>
      <c r="C32" s="52" t="s">
        <v>107</v>
      </c>
      <c r="D32" s="66">
        <v>0</v>
      </c>
      <c r="E32" s="66">
        <v>0</v>
      </c>
      <c r="F32" s="66">
        <v>0</v>
      </c>
      <c r="G32" s="66">
        <v>0</v>
      </c>
      <c r="H32" s="87">
        <v>0</v>
      </c>
      <c r="I32" s="87">
        <v>0</v>
      </c>
      <c r="J32" s="87">
        <v>0</v>
      </c>
      <c r="K32" s="87">
        <v>0</v>
      </c>
      <c r="L32" s="87">
        <v>0</v>
      </c>
      <c r="M32" s="87">
        <v>0</v>
      </c>
      <c r="N32" s="87">
        <v>0</v>
      </c>
      <c r="O32" s="87">
        <v>0</v>
      </c>
      <c r="P32" s="87">
        <v>0</v>
      </c>
      <c r="Q32" s="87">
        <v>0</v>
      </c>
      <c r="R32" s="87">
        <v>0</v>
      </c>
      <c r="S32" s="87">
        <v>0</v>
      </c>
      <c r="T32" s="87">
        <v>0</v>
      </c>
      <c r="U32" s="87">
        <v>0</v>
      </c>
      <c r="V32" s="87">
        <v>0</v>
      </c>
      <c r="W32" s="87">
        <v>0</v>
      </c>
      <c r="X32" s="87">
        <v>0</v>
      </c>
      <c r="Y32" s="87">
        <v>0</v>
      </c>
      <c r="Z32" s="87">
        <v>0</v>
      </c>
      <c r="AA32" s="87">
        <v>0</v>
      </c>
      <c r="AB32" s="87">
        <v>0</v>
      </c>
      <c r="AC32" s="87">
        <v>0</v>
      </c>
      <c r="AD32" s="87">
        <v>0</v>
      </c>
      <c r="AE32" s="87">
        <v>0</v>
      </c>
      <c r="AF32" s="87">
        <v>0</v>
      </c>
      <c r="AG32" s="87">
        <v>0</v>
      </c>
      <c r="AH32" s="87">
        <v>0</v>
      </c>
      <c r="AI32" s="87">
        <v>0</v>
      </c>
      <c r="AJ32" s="87">
        <v>0</v>
      </c>
    </row>
    <row r="33" spans="1:36" ht="17.850000000000001" customHeight="1">
      <c r="A33" s="52" t="s">
        <v>140</v>
      </c>
      <c r="B33" s="80" t="s">
        <v>74</v>
      </c>
      <c r="C33" s="52" t="s">
        <v>63</v>
      </c>
      <c r="D33" s="66">
        <v>1</v>
      </c>
      <c r="E33" s="66">
        <v>0</v>
      </c>
      <c r="F33" s="66">
        <v>0</v>
      </c>
      <c r="G33" s="66">
        <v>0</v>
      </c>
      <c r="H33" s="87">
        <v>0</v>
      </c>
      <c r="I33" s="87">
        <v>0</v>
      </c>
      <c r="J33" s="87">
        <v>0</v>
      </c>
      <c r="K33" s="87">
        <v>0</v>
      </c>
      <c r="L33" s="87">
        <v>0</v>
      </c>
      <c r="M33" s="87">
        <v>0</v>
      </c>
      <c r="N33" s="87">
        <v>0</v>
      </c>
      <c r="O33" s="87">
        <v>0</v>
      </c>
      <c r="P33" s="87">
        <v>0</v>
      </c>
      <c r="Q33" s="87">
        <v>0</v>
      </c>
      <c r="R33" s="87">
        <v>0</v>
      </c>
      <c r="S33" s="87">
        <v>1</v>
      </c>
      <c r="T33" s="87">
        <v>0</v>
      </c>
      <c r="U33" s="87">
        <v>0</v>
      </c>
      <c r="V33" s="87">
        <v>0</v>
      </c>
      <c r="W33" s="87">
        <v>0</v>
      </c>
      <c r="X33" s="87">
        <v>0</v>
      </c>
      <c r="Y33" s="87">
        <v>0</v>
      </c>
      <c r="Z33" s="87">
        <v>0</v>
      </c>
      <c r="AA33" s="87">
        <v>0</v>
      </c>
      <c r="AB33" s="87">
        <v>0</v>
      </c>
      <c r="AC33" s="87">
        <v>0</v>
      </c>
      <c r="AD33" s="87">
        <v>0</v>
      </c>
      <c r="AE33" s="87">
        <v>0</v>
      </c>
      <c r="AF33" s="87">
        <v>0</v>
      </c>
      <c r="AG33" s="87">
        <v>0</v>
      </c>
      <c r="AH33" s="87">
        <v>0</v>
      </c>
      <c r="AI33" s="87">
        <v>0</v>
      </c>
      <c r="AJ33" s="87">
        <v>0</v>
      </c>
    </row>
    <row r="34" spans="1:36" ht="17.850000000000001" customHeight="1">
      <c r="A34" s="52" t="s">
        <v>141</v>
      </c>
      <c r="B34" s="80" t="s">
        <v>81</v>
      </c>
      <c r="C34" s="52" t="s">
        <v>86</v>
      </c>
      <c r="D34" s="66">
        <v>4.6499999999999995</v>
      </c>
      <c r="E34" s="66">
        <v>0</v>
      </c>
      <c r="F34" s="66">
        <v>0</v>
      </c>
      <c r="G34" s="66">
        <v>0</v>
      </c>
      <c r="H34" s="66">
        <v>0</v>
      </c>
      <c r="I34" s="66">
        <v>0</v>
      </c>
      <c r="J34" s="66">
        <v>0</v>
      </c>
      <c r="K34" s="66">
        <v>0.05</v>
      </c>
      <c r="L34" s="66">
        <v>0.08</v>
      </c>
      <c r="M34" s="66">
        <v>0</v>
      </c>
      <c r="N34" s="66">
        <v>0.4</v>
      </c>
      <c r="O34" s="66">
        <v>0</v>
      </c>
      <c r="P34" s="66">
        <v>0</v>
      </c>
      <c r="Q34" s="66">
        <v>0</v>
      </c>
      <c r="R34" s="66">
        <v>1.3</v>
      </c>
      <c r="S34" s="66">
        <v>0.16</v>
      </c>
      <c r="T34" s="66">
        <v>1.4</v>
      </c>
      <c r="U34" s="66">
        <v>0.06</v>
      </c>
      <c r="V34" s="66">
        <v>0.2</v>
      </c>
      <c r="W34" s="66">
        <v>0</v>
      </c>
      <c r="X34" s="66">
        <v>0</v>
      </c>
      <c r="Y34" s="66">
        <v>0.1</v>
      </c>
      <c r="Z34" s="66">
        <v>0.5</v>
      </c>
      <c r="AA34" s="66">
        <v>0</v>
      </c>
      <c r="AB34" s="66">
        <v>0</v>
      </c>
      <c r="AC34" s="66">
        <v>0.1</v>
      </c>
      <c r="AD34" s="66">
        <v>0</v>
      </c>
      <c r="AE34" s="66">
        <v>0.1</v>
      </c>
      <c r="AF34" s="66">
        <v>0</v>
      </c>
      <c r="AG34" s="66">
        <v>0</v>
      </c>
      <c r="AH34" s="66">
        <v>0</v>
      </c>
      <c r="AI34" s="66">
        <v>0.2</v>
      </c>
      <c r="AJ34" s="66">
        <v>0</v>
      </c>
    </row>
    <row r="35" spans="1:36" ht="17.850000000000001" customHeight="1">
      <c r="A35" s="52" t="s">
        <v>142</v>
      </c>
      <c r="B35" s="80" t="s">
        <v>82</v>
      </c>
      <c r="C35" s="52" t="s">
        <v>87</v>
      </c>
      <c r="D35" s="66">
        <v>0</v>
      </c>
      <c r="E35" s="66">
        <v>0</v>
      </c>
      <c r="F35" s="66">
        <v>0</v>
      </c>
      <c r="G35" s="66">
        <v>0</v>
      </c>
      <c r="H35" s="66">
        <v>0</v>
      </c>
      <c r="I35" s="66">
        <v>0</v>
      </c>
      <c r="J35" s="66">
        <v>0</v>
      </c>
      <c r="K35" s="66">
        <v>0</v>
      </c>
      <c r="L35" s="66">
        <v>0</v>
      </c>
      <c r="M35" s="66">
        <v>0</v>
      </c>
      <c r="N35" s="66">
        <v>0</v>
      </c>
      <c r="O35" s="66">
        <v>0</v>
      </c>
      <c r="P35" s="66">
        <v>0</v>
      </c>
      <c r="Q35" s="66">
        <v>0</v>
      </c>
      <c r="R35" s="66">
        <v>0</v>
      </c>
      <c r="S35" s="66">
        <v>0</v>
      </c>
      <c r="T35" s="66">
        <v>0</v>
      </c>
      <c r="U35" s="66">
        <v>0</v>
      </c>
      <c r="V35" s="66">
        <v>0</v>
      </c>
      <c r="W35" s="66">
        <v>0</v>
      </c>
      <c r="X35" s="66">
        <v>0</v>
      </c>
      <c r="Y35" s="66">
        <v>0</v>
      </c>
      <c r="Z35" s="66">
        <v>0</v>
      </c>
      <c r="AA35" s="66">
        <v>0</v>
      </c>
      <c r="AB35" s="66">
        <v>0</v>
      </c>
      <c r="AC35" s="66">
        <v>0</v>
      </c>
      <c r="AD35" s="66">
        <v>0</v>
      </c>
      <c r="AE35" s="66">
        <v>0</v>
      </c>
      <c r="AF35" s="66">
        <v>0</v>
      </c>
      <c r="AG35" s="66">
        <v>0</v>
      </c>
      <c r="AH35" s="66">
        <v>0</v>
      </c>
      <c r="AI35" s="66">
        <v>0</v>
      </c>
      <c r="AJ35" s="66">
        <v>0</v>
      </c>
    </row>
    <row r="36" spans="1:36" ht="17.850000000000001" customHeight="1">
      <c r="A36" s="52" t="s">
        <v>143</v>
      </c>
      <c r="B36" s="80" t="s">
        <v>83</v>
      </c>
      <c r="C36" s="52" t="s">
        <v>91</v>
      </c>
      <c r="D36" s="66">
        <v>0</v>
      </c>
      <c r="E36" s="66">
        <v>0</v>
      </c>
      <c r="F36" s="66">
        <v>0</v>
      </c>
      <c r="G36" s="66">
        <v>0</v>
      </c>
      <c r="H36" s="66">
        <v>0</v>
      </c>
      <c r="I36" s="66">
        <v>0</v>
      </c>
      <c r="J36" s="66">
        <v>0</v>
      </c>
      <c r="K36" s="66">
        <v>0</v>
      </c>
      <c r="L36" s="66">
        <v>0</v>
      </c>
      <c r="M36" s="66">
        <v>0</v>
      </c>
      <c r="N36" s="66">
        <v>0</v>
      </c>
      <c r="O36" s="66">
        <v>0</v>
      </c>
      <c r="P36" s="66">
        <v>0</v>
      </c>
      <c r="Q36" s="66">
        <v>0</v>
      </c>
      <c r="R36" s="66">
        <v>0</v>
      </c>
      <c r="S36" s="66">
        <v>0</v>
      </c>
      <c r="T36" s="66">
        <v>0</v>
      </c>
      <c r="U36" s="66">
        <v>0</v>
      </c>
      <c r="V36" s="66">
        <v>0</v>
      </c>
      <c r="W36" s="66">
        <v>0</v>
      </c>
      <c r="X36" s="66">
        <v>0</v>
      </c>
      <c r="Y36" s="66">
        <v>0</v>
      </c>
      <c r="Z36" s="66">
        <v>0</v>
      </c>
      <c r="AA36" s="66">
        <v>0</v>
      </c>
      <c r="AB36" s="66">
        <v>0</v>
      </c>
      <c r="AC36" s="66">
        <v>0</v>
      </c>
      <c r="AD36" s="66">
        <v>0</v>
      </c>
      <c r="AE36" s="66">
        <v>0</v>
      </c>
      <c r="AF36" s="66">
        <v>0</v>
      </c>
      <c r="AG36" s="66">
        <v>0</v>
      </c>
      <c r="AH36" s="66">
        <v>0</v>
      </c>
      <c r="AI36" s="66">
        <v>0</v>
      </c>
      <c r="AJ36" s="66">
        <v>0</v>
      </c>
    </row>
    <row r="37" spans="1:36" ht="17.850000000000001" customHeight="1">
      <c r="A37" s="52" t="s">
        <v>144</v>
      </c>
      <c r="B37" s="80" t="s">
        <v>102</v>
      </c>
      <c r="C37" s="52" t="s">
        <v>88</v>
      </c>
      <c r="D37" s="66">
        <v>0</v>
      </c>
      <c r="E37" s="66">
        <v>0</v>
      </c>
      <c r="F37" s="66">
        <v>0</v>
      </c>
      <c r="G37" s="66">
        <v>0</v>
      </c>
      <c r="H37" s="87">
        <v>0</v>
      </c>
      <c r="I37" s="87">
        <v>0</v>
      </c>
      <c r="J37" s="87">
        <v>0</v>
      </c>
      <c r="K37" s="87">
        <v>0</v>
      </c>
      <c r="L37" s="87">
        <v>0</v>
      </c>
      <c r="M37" s="87">
        <v>0</v>
      </c>
      <c r="N37" s="87">
        <v>0</v>
      </c>
      <c r="O37" s="87">
        <v>0</v>
      </c>
      <c r="P37" s="87">
        <v>0</v>
      </c>
      <c r="Q37" s="87">
        <v>0</v>
      </c>
      <c r="R37" s="87">
        <v>0</v>
      </c>
      <c r="S37" s="87">
        <v>0</v>
      </c>
      <c r="T37" s="87">
        <v>0</v>
      </c>
      <c r="U37" s="87">
        <v>0</v>
      </c>
      <c r="V37" s="87">
        <v>0</v>
      </c>
      <c r="W37" s="87">
        <v>0</v>
      </c>
      <c r="X37" s="87">
        <v>0</v>
      </c>
      <c r="Y37" s="87">
        <v>0</v>
      </c>
      <c r="Z37" s="87">
        <v>0</v>
      </c>
      <c r="AA37" s="87">
        <v>0</v>
      </c>
      <c r="AB37" s="87">
        <v>0</v>
      </c>
      <c r="AC37" s="87">
        <v>0</v>
      </c>
      <c r="AD37" s="87">
        <v>0</v>
      </c>
      <c r="AE37" s="87">
        <v>0</v>
      </c>
      <c r="AF37" s="87">
        <v>0</v>
      </c>
      <c r="AG37" s="87">
        <v>0</v>
      </c>
      <c r="AH37" s="87">
        <v>0</v>
      </c>
      <c r="AI37" s="87">
        <v>0</v>
      </c>
      <c r="AJ37" s="87">
        <v>0</v>
      </c>
    </row>
    <row r="38" spans="1:36" ht="17.850000000000001" customHeight="1">
      <c r="A38" s="52" t="s">
        <v>145</v>
      </c>
      <c r="B38" s="80" t="s">
        <v>105</v>
      </c>
      <c r="C38" s="52" t="s">
        <v>103</v>
      </c>
      <c r="D38" s="66">
        <v>0</v>
      </c>
      <c r="E38" s="66">
        <v>0</v>
      </c>
      <c r="F38" s="66">
        <v>0</v>
      </c>
      <c r="G38" s="66">
        <v>0</v>
      </c>
      <c r="H38" s="87">
        <v>0</v>
      </c>
      <c r="I38" s="87">
        <v>0</v>
      </c>
      <c r="J38" s="87">
        <v>0</v>
      </c>
      <c r="K38" s="87">
        <v>0</v>
      </c>
      <c r="L38" s="87">
        <v>0</v>
      </c>
      <c r="M38" s="87">
        <v>0</v>
      </c>
      <c r="N38" s="87">
        <v>0</v>
      </c>
      <c r="O38" s="87">
        <v>0</v>
      </c>
      <c r="P38" s="87">
        <v>0</v>
      </c>
      <c r="Q38" s="87">
        <v>0</v>
      </c>
      <c r="R38" s="87">
        <v>0</v>
      </c>
      <c r="S38" s="87">
        <v>0</v>
      </c>
      <c r="T38" s="87">
        <v>0</v>
      </c>
      <c r="U38" s="87">
        <v>0</v>
      </c>
      <c r="V38" s="87">
        <v>0</v>
      </c>
      <c r="W38" s="87">
        <v>0</v>
      </c>
      <c r="X38" s="87">
        <v>0</v>
      </c>
      <c r="Y38" s="87">
        <v>0</v>
      </c>
      <c r="Z38" s="87">
        <v>0</v>
      </c>
      <c r="AA38" s="87">
        <v>0</v>
      </c>
      <c r="AB38" s="87">
        <v>0</v>
      </c>
      <c r="AC38" s="87">
        <v>0</v>
      </c>
      <c r="AD38" s="87">
        <v>0</v>
      </c>
      <c r="AE38" s="87">
        <v>0</v>
      </c>
      <c r="AF38" s="87">
        <v>0</v>
      </c>
      <c r="AG38" s="87">
        <v>0</v>
      </c>
      <c r="AH38" s="87">
        <v>0</v>
      </c>
      <c r="AI38" s="87">
        <v>0</v>
      </c>
      <c r="AJ38" s="87">
        <v>0</v>
      </c>
    </row>
    <row r="39" spans="1:36" ht="17.850000000000001" customHeight="1">
      <c r="A39" s="52" t="s">
        <v>146</v>
      </c>
      <c r="B39" s="80" t="s">
        <v>84</v>
      </c>
      <c r="C39" s="52" t="s">
        <v>89</v>
      </c>
      <c r="D39" s="66">
        <v>0</v>
      </c>
      <c r="E39" s="66">
        <v>0</v>
      </c>
      <c r="F39" s="66">
        <v>0</v>
      </c>
      <c r="G39" s="66">
        <v>0</v>
      </c>
      <c r="H39" s="87">
        <v>0</v>
      </c>
      <c r="I39" s="87">
        <v>0</v>
      </c>
      <c r="J39" s="87">
        <v>0</v>
      </c>
      <c r="K39" s="87">
        <v>0</v>
      </c>
      <c r="L39" s="87">
        <v>0</v>
      </c>
      <c r="M39" s="87">
        <v>0</v>
      </c>
      <c r="N39" s="87">
        <v>0</v>
      </c>
      <c r="O39" s="87">
        <v>0</v>
      </c>
      <c r="P39" s="87">
        <v>0</v>
      </c>
      <c r="Q39" s="87">
        <v>0</v>
      </c>
      <c r="R39" s="87">
        <v>0</v>
      </c>
      <c r="S39" s="87">
        <v>0</v>
      </c>
      <c r="T39" s="87">
        <v>0</v>
      </c>
      <c r="U39" s="87">
        <v>0</v>
      </c>
      <c r="V39" s="87">
        <v>0</v>
      </c>
      <c r="W39" s="87">
        <v>0</v>
      </c>
      <c r="X39" s="87">
        <v>0</v>
      </c>
      <c r="Y39" s="87">
        <v>0</v>
      </c>
      <c r="Z39" s="87">
        <v>0</v>
      </c>
      <c r="AA39" s="87">
        <v>0</v>
      </c>
      <c r="AB39" s="87">
        <v>0</v>
      </c>
      <c r="AC39" s="87">
        <v>0</v>
      </c>
      <c r="AD39" s="87">
        <v>0</v>
      </c>
      <c r="AE39" s="87">
        <v>0</v>
      </c>
      <c r="AF39" s="87">
        <v>0</v>
      </c>
      <c r="AG39" s="87">
        <v>0</v>
      </c>
      <c r="AH39" s="87">
        <v>0</v>
      </c>
      <c r="AI39" s="87">
        <v>0</v>
      </c>
      <c r="AJ39" s="87">
        <v>0</v>
      </c>
    </row>
    <row r="40" spans="1:36" ht="17.850000000000001" customHeight="1">
      <c r="A40" s="52" t="s">
        <v>147</v>
      </c>
      <c r="B40" s="80" t="s">
        <v>85</v>
      </c>
      <c r="C40" s="52" t="s">
        <v>41</v>
      </c>
      <c r="D40" s="66">
        <v>0</v>
      </c>
      <c r="E40" s="66">
        <v>0</v>
      </c>
      <c r="F40" s="66">
        <v>0</v>
      </c>
      <c r="G40" s="66">
        <v>0</v>
      </c>
      <c r="H40" s="87">
        <v>0</v>
      </c>
      <c r="I40" s="87">
        <v>0</v>
      </c>
      <c r="J40" s="87">
        <v>0</v>
      </c>
      <c r="K40" s="87">
        <v>0</v>
      </c>
      <c r="L40" s="87">
        <v>0</v>
      </c>
      <c r="M40" s="87">
        <v>0</v>
      </c>
      <c r="N40" s="87">
        <v>0</v>
      </c>
      <c r="O40" s="87">
        <v>0</v>
      </c>
      <c r="P40" s="87">
        <v>0</v>
      </c>
      <c r="Q40" s="87">
        <v>0</v>
      </c>
      <c r="R40" s="87">
        <v>0</v>
      </c>
      <c r="S40" s="87">
        <v>0</v>
      </c>
      <c r="T40" s="87">
        <v>0</v>
      </c>
      <c r="U40" s="87">
        <v>0</v>
      </c>
      <c r="V40" s="87">
        <v>0</v>
      </c>
      <c r="W40" s="87">
        <v>0</v>
      </c>
      <c r="X40" s="87">
        <v>0</v>
      </c>
      <c r="Y40" s="87">
        <v>0</v>
      </c>
      <c r="Z40" s="87">
        <v>0</v>
      </c>
      <c r="AA40" s="87">
        <v>0</v>
      </c>
      <c r="AB40" s="87">
        <v>0</v>
      </c>
      <c r="AC40" s="87">
        <v>0</v>
      </c>
      <c r="AD40" s="87">
        <v>0</v>
      </c>
      <c r="AE40" s="87">
        <v>0</v>
      </c>
      <c r="AF40" s="87">
        <v>0</v>
      </c>
      <c r="AG40" s="87">
        <v>0</v>
      </c>
      <c r="AH40" s="87">
        <v>0</v>
      </c>
      <c r="AI40" s="87">
        <v>0</v>
      </c>
      <c r="AJ40" s="87">
        <v>0</v>
      </c>
    </row>
    <row r="41" spans="1:36" ht="17.850000000000001" customHeight="1">
      <c r="A41" s="52" t="s">
        <v>149</v>
      </c>
      <c r="B41" s="80" t="s">
        <v>92</v>
      </c>
      <c r="C41" s="52" t="s">
        <v>46</v>
      </c>
      <c r="D41" s="66">
        <v>2.5</v>
      </c>
      <c r="E41" s="66">
        <v>0</v>
      </c>
      <c r="F41" s="66">
        <v>0</v>
      </c>
      <c r="G41" s="66">
        <v>0</v>
      </c>
      <c r="H41" s="87">
        <v>0</v>
      </c>
      <c r="I41" s="87">
        <v>0</v>
      </c>
      <c r="J41" s="87">
        <v>0</v>
      </c>
      <c r="K41" s="87">
        <v>0</v>
      </c>
      <c r="L41" s="87">
        <v>0</v>
      </c>
      <c r="M41" s="87">
        <v>0</v>
      </c>
      <c r="N41" s="87">
        <v>0</v>
      </c>
      <c r="O41" s="87">
        <v>0</v>
      </c>
      <c r="P41" s="87">
        <v>0</v>
      </c>
      <c r="Q41" s="87">
        <v>0</v>
      </c>
      <c r="R41" s="87">
        <v>0</v>
      </c>
      <c r="S41" s="87">
        <v>0</v>
      </c>
      <c r="T41" s="87">
        <v>0</v>
      </c>
      <c r="U41" s="87">
        <v>0</v>
      </c>
      <c r="V41" s="87">
        <v>0</v>
      </c>
      <c r="W41" s="87">
        <v>0</v>
      </c>
      <c r="X41" s="87">
        <v>0</v>
      </c>
      <c r="Y41" s="87">
        <v>0</v>
      </c>
      <c r="Z41" s="87">
        <v>0</v>
      </c>
      <c r="AA41" s="87">
        <v>0</v>
      </c>
      <c r="AB41" s="87">
        <v>0</v>
      </c>
      <c r="AC41" s="87">
        <v>0</v>
      </c>
      <c r="AD41" s="87">
        <v>2.5</v>
      </c>
      <c r="AE41" s="87">
        <v>0</v>
      </c>
      <c r="AF41" s="87">
        <v>0</v>
      </c>
      <c r="AG41" s="87">
        <v>0</v>
      </c>
      <c r="AH41" s="87">
        <v>0</v>
      </c>
      <c r="AI41" s="87">
        <v>0</v>
      </c>
      <c r="AJ41" s="87">
        <v>0</v>
      </c>
    </row>
    <row r="42" spans="1:36" ht="17.850000000000001" customHeight="1">
      <c r="A42" s="52" t="s">
        <v>150</v>
      </c>
      <c r="B42" s="80" t="s">
        <v>130</v>
      </c>
      <c r="C42" s="52" t="s">
        <v>128</v>
      </c>
      <c r="D42" s="66">
        <v>0</v>
      </c>
      <c r="E42" s="66">
        <v>0</v>
      </c>
      <c r="F42" s="66">
        <v>0</v>
      </c>
      <c r="G42" s="66">
        <v>0</v>
      </c>
      <c r="H42" s="87">
        <v>0</v>
      </c>
      <c r="I42" s="87">
        <v>0</v>
      </c>
      <c r="J42" s="87">
        <v>0</v>
      </c>
      <c r="K42" s="87">
        <v>0</v>
      </c>
      <c r="L42" s="87">
        <v>0</v>
      </c>
      <c r="M42" s="87">
        <v>0</v>
      </c>
      <c r="N42" s="87">
        <v>0</v>
      </c>
      <c r="O42" s="87">
        <v>0</v>
      </c>
      <c r="P42" s="87">
        <v>0</v>
      </c>
      <c r="Q42" s="87">
        <v>0</v>
      </c>
      <c r="R42" s="87">
        <v>0</v>
      </c>
      <c r="S42" s="87">
        <v>0</v>
      </c>
      <c r="T42" s="87">
        <v>0</v>
      </c>
      <c r="U42" s="87">
        <v>0</v>
      </c>
      <c r="V42" s="87">
        <v>0</v>
      </c>
      <c r="W42" s="87">
        <v>0</v>
      </c>
      <c r="X42" s="87">
        <v>0</v>
      </c>
      <c r="Y42" s="87">
        <v>0</v>
      </c>
      <c r="Z42" s="87">
        <v>0</v>
      </c>
      <c r="AA42" s="87">
        <v>0</v>
      </c>
      <c r="AB42" s="87">
        <v>0</v>
      </c>
      <c r="AC42" s="87">
        <v>0</v>
      </c>
      <c r="AD42" s="87">
        <v>0</v>
      </c>
      <c r="AE42" s="87">
        <v>0</v>
      </c>
      <c r="AF42" s="87">
        <v>0</v>
      </c>
      <c r="AG42" s="87">
        <v>0</v>
      </c>
      <c r="AH42" s="87">
        <v>0</v>
      </c>
      <c r="AI42" s="87">
        <v>0</v>
      </c>
      <c r="AJ42" s="87">
        <v>0</v>
      </c>
    </row>
    <row r="43" spans="1:36" ht="17.850000000000001" customHeight="1">
      <c r="A43" s="52" t="s">
        <v>151</v>
      </c>
      <c r="B43" s="80" t="s">
        <v>131</v>
      </c>
      <c r="C43" s="52" t="s">
        <v>129</v>
      </c>
      <c r="D43" s="66">
        <v>0.05</v>
      </c>
      <c r="E43" s="66">
        <v>0</v>
      </c>
      <c r="F43" s="66">
        <v>0</v>
      </c>
      <c r="G43" s="66">
        <v>0</v>
      </c>
      <c r="H43" s="87">
        <v>0</v>
      </c>
      <c r="I43" s="87">
        <v>0</v>
      </c>
      <c r="J43" s="87">
        <v>0</v>
      </c>
      <c r="K43" s="87">
        <v>0</v>
      </c>
      <c r="L43" s="87">
        <v>0</v>
      </c>
      <c r="M43" s="87">
        <v>0</v>
      </c>
      <c r="N43" s="87">
        <v>0</v>
      </c>
      <c r="O43" s="87">
        <v>0</v>
      </c>
      <c r="P43" s="87">
        <v>0</v>
      </c>
      <c r="Q43" s="87">
        <v>0</v>
      </c>
      <c r="R43" s="87">
        <v>0</v>
      </c>
      <c r="S43" s="87">
        <v>0</v>
      </c>
      <c r="T43" s="87">
        <v>0.05</v>
      </c>
      <c r="U43" s="87">
        <v>0</v>
      </c>
      <c r="V43" s="87">
        <v>0</v>
      </c>
      <c r="W43" s="87">
        <v>0</v>
      </c>
      <c r="X43" s="87">
        <v>0</v>
      </c>
      <c r="Y43" s="87">
        <v>0</v>
      </c>
      <c r="Z43" s="87">
        <v>0</v>
      </c>
      <c r="AA43" s="87">
        <v>0</v>
      </c>
      <c r="AB43" s="87">
        <v>0</v>
      </c>
      <c r="AC43" s="87">
        <v>0</v>
      </c>
      <c r="AD43" s="87">
        <v>0</v>
      </c>
      <c r="AE43" s="87">
        <v>0</v>
      </c>
      <c r="AF43" s="87">
        <v>0</v>
      </c>
      <c r="AG43" s="87">
        <v>0</v>
      </c>
      <c r="AH43" s="87">
        <v>0</v>
      </c>
      <c r="AI43" s="87">
        <v>0</v>
      </c>
      <c r="AJ43" s="87">
        <v>0</v>
      </c>
    </row>
    <row r="44" spans="1:36" ht="17.850000000000001" customHeight="1">
      <c r="A44" s="52" t="s">
        <v>152</v>
      </c>
      <c r="B44" s="80" t="s">
        <v>127</v>
      </c>
      <c r="C44" s="52" t="s">
        <v>93</v>
      </c>
      <c r="D44" s="66">
        <v>0</v>
      </c>
      <c r="E44" s="66">
        <v>0</v>
      </c>
      <c r="F44" s="66">
        <v>0</v>
      </c>
      <c r="G44" s="66">
        <v>0</v>
      </c>
      <c r="H44" s="87">
        <v>0</v>
      </c>
      <c r="I44" s="87">
        <v>0</v>
      </c>
      <c r="J44" s="87">
        <v>0</v>
      </c>
      <c r="K44" s="87">
        <v>0</v>
      </c>
      <c r="L44" s="87">
        <v>0</v>
      </c>
      <c r="M44" s="87">
        <v>0</v>
      </c>
      <c r="N44" s="87">
        <v>0</v>
      </c>
      <c r="O44" s="87">
        <v>0</v>
      </c>
      <c r="P44" s="87">
        <v>0</v>
      </c>
      <c r="Q44" s="87">
        <v>0</v>
      </c>
      <c r="R44" s="87">
        <v>0</v>
      </c>
      <c r="S44" s="87">
        <v>0</v>
      </c>
      <c r="T44" s="87">
        <v>0</v>
      </c>
      <c r="U44" s="87">
        <v>0</v>
      </c>
      <c r="V44" s="87">
        <v>0</v>
      </c>
      <c r="W44" s="87">
        <v>0</v>
      </c>
      <c r="X44" s="87">
        <v>0</v>
      </c>
      <c r="Y44" s="87">
        <v>0</v>
      </c>
      <c r="Z44" s="87">
        <v>0</v>
      </c>
      <c r="AA44" s="87">
        <v>0</v>
      </c>
      <c r="AB44" s="87">
        <v>0</v>
      </c>
      <c r="AC44" s="87">
        <v>0</v>
      </c>
      <c r="AD44" s="87">
        <v>0</v>
      </c>
      <c r="AE44" s="87">
        <v>0</v>
      </c>
      <c r="AF44" s="87">
        <v>0</v>
      </c>
      <c r="AG44" s="87">
        <v>0</v>
      </c>
      <c r="AH44" s="87">
        <v>0</v>
      </c>
      <c r="AI44" s="87">
        <v>0</v>
      </c>
      <c r="AJ44" s="87">
        <v>0</v>
      </c>
    </row>
    <row r="45" spans="1:36" ht="17.850000000000001" customHeight="1">
      <c r="A45" s="52" t="s">
        <v>153</v>
      </c>
      <c r="B45" s="80" t="s">
        <v>133</v>
      </c>
      <c r="C45" s="52" t="s">
        <v>134</v>
      </c>
      <c r="D45" s="66">
        <v>0</v>
      </c>
      <c r="E45" s="66">
        <v>0</v>
      </c>
      <c r="F45" s="66">
        <v>0</v>
      </c>
      <c r="G45" s="66">
        <v>0</v>
      </c>
      <c r="H45" s="87">
        <v>0</v>
      </c>
      <c r="I45" s="87">
        <v>0</v>
      </c>
      <c r="J45" s="87">
        <v>0</v>
      </c>
      <c r="K45" s="87">
        <v>0</v>
      </c>
      <c r="L45" s="87">
        <v>0</v>
      </c>
      <c r="M45" s="87">
        <v>0</v>
      </c>
      <c r="N45" s="87">
        <v>0</v>
      </c>
      <c r="O45" s="87">
        <v>0</v>
      </c>
      <c r="P45" s="87">
        <v>0</v>
      </c>
      <c r="Q45" s="87">
        <v>0</v>
      </c>
      <c r="R45" s="87">
        <v>0</v>
      </c>
      <c r="S45" s="87">
        <v>0</v>
      </c>
      <c r="T45" s="87">
        <v>0</v>
      </c>
      <c r="U45" s="87">
        <v>0</v>
      </c>
      <c r="V45" s="87">
        <v>0</v>
      </c>
      <c r="W45" s="87">
        <v>0</v>
      </c>
      <c r="X45" s="87">
        <v>0</v>
      </c>
      <c r="Y45" s="87">
        <v>0</v>
      </c>
      <c r="Z45" s="87">
        <v>0</v>
      </c>
      <c r="AA45" s="87">
        <v>0</v>
      </c>
      <c r="AB45" s="87">
        <v>0</v>
      </c>
      <c r="AC45" s="87">
        <v>0</v>
      </c>
      <c r="AD45" s="87">
        <v>0</v>
      </c>
      <c r="AE45" s="87">
        <v>0</v>
      </c>
      <c r="AF45" s="87">
        <v>0</v>
      </c>
      <c r="AG45" s="87">
        <v>0</v>
      </c>
      <c r="AH45" s="87">
        <v>0</v>
      </c>
      <c r="AI45" s="87">
        <v>0</v>
      </c>
      <c r="AJ45" s="87">
        <v>0</v>
      </c>
    </row>
    <row r="46" spans="1:36" ht="17.850000000000001" customHeight="1">
      <c r="A46" s="52" t="s">
        <v>154</v>
      </c>
      <c r="B46" s="80" t="s">
        <v>132</v>
      </c>
      <c r="C46" s="52" t="s">
        <v>135</v>
      </c>
      <c r="D46" s="66">
        <v>0</v>
      </c>
      <c r="E46" s="66">
        <v>0</v>
      </c>
      <c r="F46" s="66">
        <v>0</v>
      </c>
      <c r="G46" s="66">
        <v>0</v>
      </c>
      <c r="H46" s="87">
        <v>0</v>
      </c>
      <c r="I46" s="87">
        <v>0</v>
      </c>
      <c r="J46" s="87">
        <v>0</v>
      </c>
      <c r="K46" s="87">
        <v>0</v>
      </c>
      <c r="L46" s="87">
        <v>0</v>
      </c>
      <c r="M46" s="87">
        <v>0</v>
      </c>
      <c r="N46" s="87">
        <v>0</v>
      </c>
      <c r="O46" s="87">
        <v>0</v>
      </c>
      <c r="P46" s="87">
        <v>0</v>
      </c>
      <c r="Q46" s="87">
        <v>0</v>
      </c>
      <c r="R46" s="87">
        <v>0</v>
      </c>
      <c r="S46" s="87">
        <v>0</v>
      </c>
      <c r="T46" s="87">
        <v>0</v>
      </c>
      <c r="U46" s="87">
        <v>0</v>
      </c>
      <c r="V46" s="87">
        <v>0</v>
      </c>
      <c r="W46" s="87">
        <v>0</v>
      </c>
      <c r="X46" s="87">
        <v>0</v>
      </c>
      <c r="Y46" s="87">
        <v>0</v>
      </c>
      <c r="Z46" s="87">
        <v>0</v>
      </c>
      <c r="AA46" s="87">
        <v>0</v>
      </c>
      <c r="AB46" s="87">
        <v>0</v>
      </c>
      <c r="AC46" s="87">
        <v>0</v>
      </c>
      <c r="AD46" s="87">
        <v>0</v>
      </c>
      <c r="AE46" s="87">
        <v>0</v>
      </c>
      <c r="AF46" s="87">
        <v>0</v>
      </c>
      <c r="AG46" s="87">
        <v>0</v>
      </c>
      <c r="AH46" s="87">
        <v>0</v>
      </c>
      <c r="AI46" s="87">
        <v>0</v>
      </c>
      <c r="AJ46" s="87">
        <v>0</v>
      </c>
    </row>
    <row r="47" spans="1:36" ht="17.850000000000001" customHeight="1">
      <c r="A47" s="52" t="s">
        <v>155</v>
      </c>
      <c r="B47" s="80" t="s">
        <v>67</v>
      </c>
      <c r="C47" s="52" t="s">
        <v>68</v>
      </c>
      <c r="D47" s="66">
        <v>0</v>
      </c>
      <c r="E47" s="66">
        <v>0</v>
      </c>
      <c r="F47" s="66">
        <v>0</v>
      </c>
      <c r="G47" s="66">
        <v>0</v>
      </c>
      <c r="H47" s="87">
        <v>0</v>
      </c>
      <c r="I47" s="87">
        <v>0</v>
      </c>
      <c r="J47" s="87">
        <v>0</v>
      </c>
      <c r="K47" s="87">
        <v>0</v>
      </c>
      <c r="L47" s="87">
        <v>0</v>
      </c>
      <c r="M47" s="87">
        <v>0</v>
      </c>
      <c r="N47" s="87">
        <v>0</v>
      </c>
      <c r="O47" s="87">
        <v>0</v>
      </c>
      <c r="P47" s="87">
        <v>0</v>
      </c>
      <c r="Q47" s="87">
        <v>0</v>
      </c>
      <c r="R47" s="87">
        <v>0</v>
      </c>
      <c r="S47" s="87">
        <v>0</v>
      </c>
      <c r="T47" s="87">
        <v>0</v>
      </c>
      <c r="U47" s="87">
        <v>0</v>
      </c>
      <c r="V47" s="87">
        <v>0</v>
      </c>
      <c r="W47" s="87">
        <v>0</v>
      </c>
      <c r="X47" s="87">
        <v>0</v>
      </c>
      <c r="Y47" s="87">
        <v>0</v>
      </c>
      <c r="Z47" s="87">
        <v>0</v>
      </c>
      <c r="AA47" s="87">
        <v>0</v>
      </c>
      <c r="AB47" s="87">
        <v>0</v>
      </c>
      <c r="AC47" s="87">
        <v>0</v>
      </c>
      <c r="AD47" s="87">
        <v>0</v>
      </c>
      <c r="AE47" s="87">
        <v>0</v>
      </c>
      <c r="AF47" s="87">
        <v>0</v>
      </c>
      <c r="AG47" s="87">
        <v>0</v>
      </c>
      <c r="AH47" s="87">
        <v>0</v>
      </c>
      <c r="AI47" s="87">
        <v>0</v>
      </c>
      <c r="AJ47" s="87">
        <v>0</v>
      </c>
    </row>
    <row r="49" spans="26:36" ht="16.5">
      <c r="Z49" s="153" t="s">
        <v>325</v>
      </c>
      <c r="AA49" s="153"/>
      <c r="AB49" s="153"/>
      <c r="AC49" s="153"/>
      <c r="AD49" s="153"/>
      <c r="AE49" s="153"/>
      <c r="AF49" s="153"/>
      <c r="AG49" s="153"/>
      <c r="AH49" s="153"/>
      <c r="AI49" s="153"/>
      <c r="AJ49" s="153"/>
    </row>
  </sheetData>
  <mergeCells count="12">
    <mergeCell ref="E6:AJ6"/>
    <mergeCell ref="A3:AJ3"/>
    <mergeCell ref="A4:AJ4"/>
    <mergeCell ref="Z49:AJ49"/>
    <mergeCell ref="B1:D1"/>
    <mergeCell ref="X1:AH1"/>
    <mergeCell ref="C2:D2"/>
    <mergeCell ref="A6:A7"/>
    <mergeCell ref="B6:B7"/>
    <mergeCell ref="C6:C7"/>
    <mergeCell ref="D6:D7"/>
    <mergeCell ref="E5:AJ5"/>
  </mergeCells>
  <phoneticPr fontId="0" type="noConversion"/>
  <printOptions horizontalCentered="1"/>
  <pageMargins left="0.5" right="0.08" top="0.21" bottom="0.25" header="0.16" footer="0.16"/>
  <pageSetup paperSize="8" scale="95" orientation="landscape" blackAndWhite="1" r:id="rId1"/>
  <headerFooter alignWithMargins="0">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2"/>
  <sheetViews>
    <sheetView topLeftCell="A310" zoomScaleNormal="100" workbookViewId="0">
      <selection activeCell="B323" sqref="B323"/>
    </sheetView>
  </sheetViews>
  <sheetFormatPr defaultColWidth="7.85546875" defaultRowHeight="12.75"/>
  <cols>
    <col min="1" max="1" width="7.5703125" style="130" customWidth="1"/>
    <col min="2" max="2" width="52.7109375" style="131" customWidth="1"/>
    <col min="3" max="3" width="8.85546875" style="131" customWidth="1"/>
    <col min="4" max="5" width="7.42578125" style="130" customWidth="1"/>
    <col min="6" max="6" width="7.7109375" style="130" customWidth="1"/>
    <col min="7" max="8" width="6.5703125" style="130" customWidth="1"/>
    <col min="9" max="9" width="7" style="130" customWidth="1"/>
    <col min="10" max="10" width="8.7109375" style="130" customWidth="1"/>
    <col min="11" max="11" width="14.42578125" style="132" customWidth="1"/>
    <col min="12" max="12" width="8" style="133" customWidth="1"/>
    <col min="13" max="13" width="10.42578125" style="130" customWidth="1"/>
    <col min="14" max="16384" width="7.85546875" style="131"/>
  </cols>
  <sheetData>
    <row r="1" spans="1:16" s="93" customFormat="1" ht="15.75">
      <c r="A1" s="167" t="s">
        <v>61</v>
      </c>
      <c r="B1" s="167"/>
      <c r="D1" s="94"/>
      <c r="E1" s="94"/>
      <c r="F1" s="94"/>
      <c r="G1" s="94"/>
      <c r="H1" s="94"/>
      <c r="I1" s="94"/>
      <c r="J1" s="94"/>
      <c r="K1" s="95"/>
      <c r="L1" s="96"/>
      <c r="M1" s="94"/>
    </row>
    <row r="2" spans="1:16" s="93" customFormat="1" ht="15.75" customHeight="1">
      <c r="A2" s="168" t="s">
        <v>333</v>
      </c>
      <c r="B2" s="168"/>
      <c r="C2" s="168"/>
      <c r="D2" s="168"/>
      <c r="E2" s="168"/>
      <c r="F2" s="168"/>
      <c r="G2" s="168"/>
      <c r="H2" s="168"/>
      <c r="I2" s="168"/>
      <c r="J2" s="168"/>
      <c r="K2" s="168"/>
      <c r="L2" s="168"/>
      <c r="M2" s="168"/>
    </row>
    <row r="3" spans="1:16" s="93" customFormat="1" ht="15.75">
      <c r="A3" s="169" t="s">
        <v>196</v>
      </c>
      <c r="B3" s="169"/>
      <c r="C3" s="169"/>
      <c r="D3" s="169"/>
      <c r="E3" s="169"/>
      <c r="F3" s="169"/>
      <c r="G3" s="169"/>
      <c r="H3" s="169"/>
      <c r="I3" s="169"/>
      <c r="J3" s="169"/>
      <c r="K3" s="169"/>
      <c r="L3" s="169"/>
      <c r="M3" s="169"/>
    </row>
    <row r="4" spans="1:16" s="97" customFormat="1" ht="15">
      <c r="A4" s="170" t="s">
        <v>16</v>
      </c>
      <c r="B4" s="171" t="s">
        <v>138</v>
      </c>
      <c r="C4" s="172" t="s">
        <v>255</v>
      </c>
      <c r="D4" s="172" t="s">
        <v>256</v>
      </c>
      <c r="E4" s="172" t="s">
        <v>257</v>
      </c>
      <c r="F4" s="174" t="s">
        <v>258</v>
      </c>
      <c r="G4" s="175"/>
      <c r="H4" s="175"/>
      <c r="I4" s="175"/>
      <c r="J4" s="175"/>
      <c r="K4" s="171" t="s">
        <v>0</v>
      </c>
      <c r="L4" s="176" t="s">
        <v>334</v>
      </c>
      <c r="M4" s="176" t="s">
        <v>247</v>
      </c>
    </row>
    <row r="5" spans="1:16" s="97" customFormat="1" ht="69.75" customHeight="1">
      <c r="A5" s="170"/>
      <c r="B5" s="171"/>
      <c r="C5" s="173"/>
      <c r="D5" s="173"/>
      <c r="E5" s="173"/>
      <c r="F5" s="98" t="s">
        <v>259</v>
      </c>
      <c r="G5" s="99" t="s">
        <v>72</v>
      </c>
      <c r="H5" s="99" t="s">
        <v>23</v>
      </c>
      <c r="I5" s="99" t="s">
        <v>22</v>
      </c>
      <c r="J5" s="99" t="s">
        <v>260</v>
      </c>
      <c r="K5" s="171"/>
      <c r="L5" s="176"/>
      <c r="M5" s="176"/>
    </row>
    <row r="6" spans="1:16" s="93" customFormat="1" ht="31.5">
      <c r="A6" s="100" t="s">
        <v>261</v>
      </c>
      <c r="B6" s="101" t="s">
        <v>262</v>
      </c>
      <c r="C6" s="102"/>
      <c r="D6" s="103">
        <f>SUM(D7,D12)</f>
        <v>18.22</v>
      </c>
      <c r="E6" s="103">
        <f t="shared" ref="E6:J6" si="0">SUM(E7,E12)</f>
        <v>0</v>
      </c>
      <c r="F6" s="103">
        <f t="shared" si="0"/>
        <v>18.22</v>
      </c>
      <c r="G6" s="103">
        <f t="shared" si="0"/>
        <v>0</v>
      </c>
      <c r="H6" s="103">
        <f t="shared" si="0"/>
        <v>0</v>
      </c>
      <c r="I6" s="103">
        <f t="shared" si="0"/>
        <v>1.55</v>
      </c>
      <c r="J6" s="103">
        <f t="shared" si="0"/>
        <v>16.670000000000002</v>
      </c>
      <c r="K6" s="101"/>
      <c r="L6" s="104"/>
      <c r="M6" s="104"/>
    </row>
    <row r="7" spans="1:16" s="93" customFormat="1" ht="15.75">
      <c r="A7" s="100" t="s">
        <v>1</v>
      </c>
      <c r="B7" s="101" t="s">
        <v>13</v>
      </c>
      <c r="C7" s="102"/>
      <c r="D7" s="103">
        <f>SUM(D8:D11)</f>
        <v>16.22</v>
      </c>
      <c r="E7" s="103">
        <f t="shared" ref="E7:J7" si="1">SUM(E8:E11)</f>
        <v>0</v>
      </c>
      <c r="F7" s="103">
        <f t="shared" si="1"/>
        <v>16.22</v>
      </c>
      <c r="G7" s="103">
        <f t="shared" si="1"/>
        <v>0</v>
      </c>
      <c r="H7" s="103">
        <f t="shared" si="1"/>
        <v>0</v>
      </c>
      <c r="I7" s="103">
        <f t="shared" si="1"/>
        <v>1.55</v>
      </c>
      <c r="J7" s="103">
        <f t="shared" si="1"/>
        <v>14.67</v>
      </c>
      <c r="K7" s="101"/>
      <c r="L7" s="104"/>
      <c r="M7" s="104"/>
    </row>
    <row r="8" spans="1:16" s="114" customFormat="1" ht="15.75">
      <c r="A8" s="105">
        <v>1</v>
      </c>
      <c r="B8" s="106" t="s">
        <v>335</v>
      </c>
      <c r="C8" s="107" t="s">
        <v>25</v>
      </c>
      <c r="D8" s="108">
        <f>E8+F8</f>
        <v>2.5</v>
      </c>
      <c r="E8" s="108"/>
      <c r="F8" s="108">
        <f>SUM(G8:J8)</f>
        <v>2.5</v>
      </c>
      <c r="G8" s="109">
        <v>0</v>
      </c>
      <c r="H8" s="109"/>
      <c r="I8" s="109"/>
      <c r="J8" s="109">
        <v>2.5</v>
      </c>
      <c r="K8" s="110" t="s">
        <v>197</v>
      </c>
      <c r="L8" s="111">
        <v>251</v>
      </c>
      <c r="M8" s="112"/>
      <c r="N8" s="113"/>
    </row>
    <row r="9" spans="1:16" s="113" customFormat="1" ht="15.75">
      <c r="A9" s="105">
        <v>2</v>
      </c>
      <c r="B9" s="106" t="s">
        <v>336</v>
      </c>
      <c r="C9" s="107" t="s">
        <v>25</v>
      </c>
      <c r="D9" s="108">
        <f>E9+F9</f>
        <v>11</v>
      </c>
      <c r="E9" s="108"/>
      <c r="F9" s="108">
        <f>SUM(G9:J9)</f>
        <v>11</v>
      </c>
      <c r="G9" s="109">
        <v>0</v>
      </c>
      <c r="H9" s="109"/>
      <c r="I9" s="109"/>
      <c r="J9" s="109">
        <v>11</v>
      </c>
      <c r="K9" s="110" t="s">
        <v>213</v>
      </c>
      <c r="L9" s="115">
        <v>250</v>
      </c>
      <c r="M9" s="116"/>
      <c r="P9" s="114"/>
    </row>
    <row r="10" spans="1:16" s="113" customFormat="1" ht="31.5">
      <c r="A10" s="105">
        <v>3</v>
      </c>
      <c r="B10" s="106" t="s">
        <v>337</v>
      </c>
      <c r="C10" s="107" t="s">
        <v>25</v>
      </c>
      <c r="D10" s="108">
        <f>E10+F10</f>
        <v>1</v>
      </c>
      <c r="E10" s="108"/>
      <c r="F10" s="108">
        <f>SUM(G10:J10)</f>
        <v>1</v>
      </c>
      <c r="G10" s="109">
        <v>0</v>
      </c>
      <c r="H10" s="109"/>
      <c r="I10" s="109">
        <v>1</v>
      </c>
      <c r="J10" s="109">
        <v>0</v>
      </c>
      <c r="K10" s="110" t="s">
        <v>199</v>
      </c>
      <c r="L10" s="115">
        <v>252</v>
      </c>
      <c r="M10" s="116"/>
      <c r="P10" s="114"/>
    </row>
    <row r="11" spans="1:16" s="113" customFormat="1" ht="31.5">
      <c r="A11" s="105">
        <v>4</v>
      </c>
      <c r="B11" s="106" t="s">
        <v>338</v>
      </c>
      <c r="C11" s="117" t="s">
        <v>25</v>
      </c>
      <c r="D11" s="108">
        <f>E11+F11</f>
        <v>1.72</v>
      </c>
      <c r="E11" s="108"/>
      <c r="F11" s="108">
        <f>SUM(G11:J11)</f>
        <v>1.72</v>
      </c>
      <c r="G11" s="109">
        <v>0</v>
      </c>
      <c r="H11" s="109"/>
      <c r="I11" s="109">
        <v>0.55000000000000004</v>
      </c>
      <c r="J11" s="109">
        <v>1.17</v>
      </c>
      <c r="K11" s="106" t="s">
        <v>199</v>
      </c>
      <c r="L11" s="118">
        <v>245</v>
      </c>
      <c r="M11" s="117"/>
      <c r="P11" s="114"/>
    </row>
    <row r="12" spans="1:16" s="93" customFormat="1" ht="15.75">
      <c r="A12" s="100" t="s">
        <v>2</v>
      </c>
      <c r="B12" s="101" t="s">
        <v>14</v>
      </c>
      <c r="C12" s="102"/>
      <c r="D12" s="103">
        <f>D13</f>
        <v>2</v>
      </c>
      <c r="E12" s="103">
        <f t="shared" ref="E12:J12" si="2">E13</f>
        <v>0</v>
      </c>
      <c r="F12" s="103">
        <f t="shared" si="2"/>
        <v>2</v>
      </c>
      <c r="G12" s="103">
        <f t="shared" si="2"/>
        <v>0</v>
      </c>
      <c r="H12" s="103">
        <f t="shared" si="2"/>
        <v>0</v>
      </c>
      <c r="I12" s="103">
        <f t="shared" si="2"/>
        <v>0</v>
      </c>
      <c r="J12" s="103">
        <f t="shared" si="2"/>
        <v>2</v>
      </c>
      <c r="K12" s="101"/>
      <c r="L12" s="104"/>
      <c r="M12" s="104"/>
    </row>
    <row r="13" spans="1:16" s="113" customFormat="1" ht="39" customHeight="1">
      <c r="A13" s="105">
        <v>1</v>
      </c>
      <c r="B13" s="106" t="s">
        <v>339</v>
      </c>
      <c r="C13" s="107" t="s">
        <v>26</v>
      </c>
      <c r="D13" s="108">
        <f>E13+F13</f>
        <v>2</v>
      </c>
      <c r="E13" s="108"/>
      <c r="F13" s="108">
        <f>SUM(G13:J13)</f>
        <v>2</v>
      </c>
      <c r="G13" s="109">
        <v>0</v>
      </c>
      <c r="H13" s="109"/>
      <c r="I13" s="109"/>
      <c r="J13" s="109">
        <v>2</v>
      </c>
      <c r="K13" s="110" t="s">
        <v>248</v>
      </c>
      <c r="L13" s="115">
        <v>253</v>
      </c>
      <c r="M13" s="116"/>
      <c r="P13" s="114"/>
    </row>
    <row r="14" spans="1:16" s="93" customFormat="1" ht="31.5">
      <c r="A14" s="100" t="s">
        <v>263</v>
      </c>
      <c r="B14" s="101" t="s">
        <v>264</v>
      </c>
      <c r="C14" s="102"/>
      <c r="D14" s="103">
        <f>D15</f>
        <v>189.71999999999997</v>
      </c>
      <c r="E14" s="103">
        <f t="shared" ref="E14:J14" si="3">E15</f>
        <v>71.639999999999986</v>
      </c>
      <c r="F14" s="103">
        <f t="shared" si="3"/>
        <v>118.07999999999997</v>
      </c>
      <c r="G14" s="103">
        <f t="shared" si="3"/>
        <v>21.580000000000005</v>
      </c>
      <c r="H14" s="103">
        <f t="shared" si="3"/>
        <v>0</v>
      </c>
      <c r="I14" s="103">
        <f t="shared" si="3"/>
        <v>46.5</v>
      </c>
      <c r="J14" s="103">
        <f t="shared" si="3"/>
        <v>50.000000000000007</v>
      </c>
      <c r="K14" s="101"/>
      <c r="L14" s="104"/>
      <c r="M14" s="104"/>
    </row>
    <row r="15" spans="1:16" s="93" customFormat="1" ht="15.75">
      <c r="A15" s="100" t="s">
        <v>17</v>
      </c>
      <c r="B15" s="101" t="s">
        <v>30</v>
      </c>
      <c r="C15" s="102"/>
      <c r="D15" s="103">
        <f>SUM(D16,D18,D58,D64,D110,D115,D118,D122,D130)</f>
        <v>189.71999999999997</v>
      </c>
      <c r="E15" s="103">
        <f t="shared" ref="E15:J15" si="4">SUM(E16,E18,E58,E64,E110,E115,E118,E122,E130)</f>
        <v>71.639999999999986</v>
      </c>
      <c r="F15" s="103">
        <f t="shared" si="4"/>
        <v>118.07999999999997</v>
      </c>
      <c r="G15" s="103">
        <f t="shared" si="4"/>
        <v>21.580000000000005</v>
      </c>
      <c r="H15" s="103">
        <f t="shared" si="4"/>
        <v>0</v>
      </c>
      <c r="I15" s="103">
        <f t="shared" si="4"/>
        <v>46.5</v>
      </c>
      <c r="J15" s="103">
        <f t="shared" si="4"/>
        <v>50.000000000000007</v>
      </c>
      <c r="K15" s="101"/>
      <c r="L15" s="104"/>
      <c r="M15" s="104"/>
    </row>
    <row r="16" spans="1:16" s="93" customFormat="1" ht="15.75">
      <c r="A16" s="100" t="s">
        <v>233</v>
      </c>
      <c r="B16" s="101" t="s">
        <v>77</v>
      </c>
      <c r="C16" s="102"/>
      <c r="D16" s="103">
        <f>D17</f>
        <v>5.5</v>
      </c>
      <c r="E16" s="103">
        <f t="shared" ref="E16:J16" si="5">E17</f>
        <v>1</v>
      </c>
      <c r="F16" s="103">
        <f t="shared" si="5"/>
        <v>4.5</v>
      </c>
      <c r="G16" s="103">
        <f t="shared" si="5"/>
        <v>0</v>
      </c>
      <c r="H16" s="103">
        <f t="shared" si="5"/>
        <v>0</v>
      </c>
      <c r="I16" s="103">
        <f t="shared" si="5"/>
        <v>0</v>
      </c>
      <c r="J16" s="103">
        <f t="shared" si="5"/>
        <v>4.5</v>
      </c>
      <c r="K16" s="101"/>
      <c r="L16" s="104"/>
      <c r="M16" s="104"/>
    </row>
    <row r="17" spans="1:16" s="113" customFormat="1" ht="15.75">
      <c r="A17" s="105">
        <v>1</v>
      </c>
      <c r="B17" s="106" t="s">
        <v>340</v>
      </c>
      <c r="C17" s="107" t="s">
        <v>110</v>
      </c>
      <c r="D17" s="108">
        <f>E17+F17</f>
        <v>5.5</v>
      </c>
      <c r="E17" s="108">
        <v>1</v>
      </c>
      <c r="F17" s="108">
        <f>SUM(G17:J17)</f>
        <v>4.5</v>
      </c>
      <c r="G17" s="109">
        <v>0</v>
      </c>
      <c r="H17" s="109"/>
      <c r="I17" s="109"/>
      <c r="J17" s="109">
        <v>4.5</v>
      </c>
      <c r="K17" s="110" t="s">
        <v>204</v>
      </c>
      <c r="L17" s="115">
        <v>1</v>
      </c>
      <c r="M17" s="116" t="s">
        <v>341</v>
      </c>
      <c r="P17" s="114"/>
    </row>
    <row r="18" spans="1:16" s="122" customFormat="1" ht="15.75">
      <c r="A18" s="102" t="s">
        <v>234</v>
      </c>
      <c r="B18" s="119" t="s">
        <v>265</v>
      </c>
      <c r="C18" s="120"/>
      <c r="D18" s="103">
        <f>SUM(D19,D26,D29,D51,D55,)</f>
        <v>144.67000000000002</v>
      </c>
      <c r="E18" s="103">
        <f t="shared" ref="E18:J18" si="6">SUM(E19,E26,E29,E51,E55,)</f>
        <v>65.150000000000006</v>
      </c>
      <c r="F18" s="103">
        <f t="shared" si="6"/>
        <v>79.519999999999982</v>
      </c>
      <c r="G18" s="103">
        <f t="shared" si="6"/>
        <v>11.170000000000002</v>
      </c>
      <c r="H18" s="103">
        <f t="shared" si="6"/>
        <v>0</v>
      </c>
      <c r="I18" s="103">
        <f t="shared" si="6"/>
        <v>42.8</v>
      </c>
      <c r="J18" s="103">
        <f t="shared" si="6"/>
        <v>25.550000000000004</v>
      </c>
      <c r="K18" s="121"/>
      <c r="L18" s="104"/>
      <c r="M18" s="104"/>
    </row>
    <row r="19" spans="1:16" s="122" customFormat="1" ht="15.75">
      <c r="A19" s="102" t="s">
        <v>266</v>
      </c>
      <c r="B19" s="123" t="s">
        <v>267</v>
      </c>
      <c r="C19" s="120"/>
      <c r="D19" s="103">
        <f>SUM(D20:D25)</f>
        <v>2.0699999999999998</v>
      </c>
      <c r="E19" s="103">
        <f t="shared" ref="E19:J19" si="7">SUM(E20:E25)</f>
        <v>1.3199999999999998</v>
      </c>
      <c r="F19" s="103">
        <f t="shared" si="7"/>
        <v>0.75</v>
      </c>
      <c r="G19" s="103">
        <f t="shared" si="7"/>
        <v>0.47</v>
      </c>
      <c r="H19" s="103">
        <f t="shared" si="7"/>
        <v>0</v>
      </c>
      <c r="I19" s="103">
        <f t="shared" si="7"/>
        <v>0</v>
      </c>
      <c r="J19" s="103">
        <f t="shared" si="7"/>
        <v>0.28000000000000003</v>
      </c>
      <c r="K19" s="121"/>
      <c r="L19" s="104"/>
      <c r="M19" s="104"/>
    </row>
    <row r="20" spans="1:16" s="113" customFormat="1" ht="15.75">
      <c r="A20" s="105">
        <v>1</v>
      </c>
      <c r="B20" s="106" t="s">
        <v>268</v>
      </c>
      <c r="C20" s="107" t="s">
        <v>243</v>
      </c>
      <c r="D20" s="108">
        <f>E20+F20</f>
        <v>0.39</v>
      </c>
      <c r="E20" s="108">
        <v>0.06</v>
      </c>
      <c r="F20" s="108">
        <f t="shared" ref="F20:F25" si="8">SUM(G20:J20)</f>
        <v>0.33</v>
      </c>
      <c r="G20" s="109">
        <v>0.1</v>
      </c>
      <c r="H20" s="109"/>
      <c r="I20" s="109"/>
      <c r="J20" s="109">
        <v>0.23</v>
      </c>
      <c r="K20" s="110" t="s">
        <v>220</v>
      </c>
      <c r="L20" s="124">
        <v>2</v>
      </c>
      <c r="M20" s="116" t="s">
        <v>341</v>
      </c>
      <c r="P20" s="114"/>
    </row>
    <row r="21" spans="1:16" s="113" customFormat="1" ht="15.75">
      <c r="A21" s="105">
        <v>2</v>
      </c>
      <c r="B21" s="106" t="s">
        <v>342</v>
      </c>
      <c r="C21" s="107" t="s">
        <v>243</v>
      </c>
      <c r="D21" s="108">
        <f>SUM(E21:F21)</f>
        <v>0.16</v>
      </c>
      <c r="E21" s="108">
        <v>0.12</v>
      </c>
      <c r="F21" s="108">
        <f t="shared" si="8"/>
        <v>0.04</v>
      </c>
      <c r="G21" s="109">
        <v>0.04</v>
      </c>
      <c r="H21" s="109"/>
      <c r="I21" s="109"/>
      <c r="J21" s="109">
        <v>0</v>
      </c>
      <c r="K21" s="110" t="s">
        <v>300</v>
      </c>
      <c r="L21" s="124">
        <v>3</v>
      </c>
      <c r="M21" s="116" t="s">
        <v>341</v>
      </c>
      <c r="P21" s="114"/>
    </row>
    <row r="22" spans="1:16" s="113" customFormat="1" ht="15.75">
      <c r="A22" s="105">
        <v>3</v>
      </c>
      <c r="B22" s="106" t="s">
        <v>343</v>
      </c>
      <c r="C22" s="107" t="s">
        <v>243</v>
      </c>
      <c r="D22" s="108">
        <f>SUM(E22:F22)</f>
        <v>0.34</v>
      </c>
      <c r="E22" s="108">
        <v>0.26</v>
      </c>
      <c r="F22" s="108">
        <f t="shared" si="8"/>
        <v>0.08</v>
      </c>
      <c r="G22" s="109">
        <v>0.08</v>
      </c>
      <c r="H22" s="109"/>
      <c r="I22" s="109"/>
      <c r="J22" s="109">
        <v>0</v>
      </c>
      <c r="K22" s="110" t="s">
        <v>300</v>
      </c>
      <c r="L22" s="124">
        <v>4</v>
      </c>
      <c r="M22" s="116" t="s">
        <v>341</v>
      </c>
      <c r="P22" s="114"/>
    </row>
    <row r="23" spans="1:16" s="113" customFormat="1" ht="15.75">
      <c r="A23" s="105">
        <v>4</v>
      </c>
      <c r="B23" s="106" t="s">
        <v>344</v>
      </c>
      <c r="C23" s="107" t="s">
        <v>243</v>
      </c>
      <c r="D23" s="108">
        <f>E23+F23</f>
        <v>0.33999999999999997</v>
      </c>
      <c r="E23" s="108">
        <v>0.24</v>
      </c>
      <c r="F23" s="108">
        <f t="shared" si="8"/>
        <v>0.1</v>
      </c>
      <c r="G23" s="109">
        <v>0.05</v>
      </c>
      <c r="H23" s="109"/>
      <c r="I23" s="109"/>
      <c r="J23" s="109">
        <v>0.05</v>
      </c>
      <c r="K23" s="110" t="s">
        <v>215</v>
      </c>
      <c r="L23" s="124">
        <v>5</v>
      </c>
      <c r="M23" s="116" t="s">
        <v>341</v>
      </c>
      <c r="P23" s="114"/>
    </row>
    <row r="24" spans="1:16" s="113" customFormat="1" ht="33" customHeight="1">
      <c r="A24" s="105">
        <v>5</v>
      </c>
      <c r="B24" s="106" t="s">
        <v>345</v>
      </c>
      <c r="C24" s="107" t="s">
        <v>243</v>
      </c>
      <c r="D24" s="108">
        <f>E24+F24</f>
        <v>0.25</v>
      </c>
      <c r="E24" s="108">
        <v>0.15</v>
      </c>
      <c r="F24" s="108">
        <f t="shared" si="8"/>
        <v>0.1</v>
      </c>
      <c r="G24" s="109">
        <v>0.1</v>
      </c>
      <c r="H24" s="109"/>
      <c r="I24" s="109"/>
      <c r="J24" s="109">
        <v>0</v>
      </c>
      <c r="K24" s="110" t="s">
        <v>203</v>
      </c>
      <c r="L24" s="124">
        <v>6</v>
      </c>
      <c r="M24" s="116" t="s">
        <v>341</v>
      </c>
      <c r="P24" s="114"/>
    </row>
    <row r="25" spans="1:16" s="113" customFormat="1" ht="15.75">
      <c r="A25" s="105">
        <v>6</v>
      </c>
      <c r="B25" s="106" t="s">
        <v>346</v>
      </c>
      <c r="C25" s="107" t="s">
        <v>243</v>
      </c>
      <c r="D25" s="108">
        <f>E25+F25</f>
        <v>0.59</v>
      </c>
      <c r="E25" s="108">
        <v>0.49</v>
      </c>
      <c r="F25" s="108">
        <f t="shared" si="8"/>
        <v>0.1</v>
      </c>
      <c r="G25" s="109">
        <v>0.1</v>
      </c>
      <c r="H25" s="109"/>
      <c r="I25" s="109"/>
      <c r="J25" s="109">
        <v>0</v>
      </c>
      <c r="K25" s="110" t="s">
        <v>224</v>
      </c>
      <c r="L25" s="124">
        <v>7</v>
      </c>
      <c r="M25" s="116" t="s">
        <v>341</v>
      </c>
      <c r="P25" s="114"/>
    </row>
    <row r="26" spans="1:16" s="122" customFormat="1" ht="15.75">
      <c r="A26" s="102" t="s">
        <v>270</v>
      </c>
      <c r="B26" s="123" t="s">
        <v>271</v>
      </c>
      <c r="C26" s="120"/>
      <c r="D26" s="103">
        <f>SUM(D27:D28)</f>
        <v>1.7</v>
      </c>
      <c r="E26" s="103">
        <f t="shared" ref="E26:J26" si="9">SUM(E27:E28)</f>
        <v>0.4</v>
      </c>
      <c r="F26" s="103">
        <f t="shared" si="9"/>
        <v>1.3</v>
      </c>
      <c r="G26" s="103">
        <f t="shared" si="9"/>
        <v>0.3</v>
      </c>
      <c r="H26" s="103">
        <f t="shared" si="9"/>
        <v>0</v>
      </c>
      <c r="I26" s="103">
        <f t="shared" si="9"/>
        <v>0</v>
      </c>
      <c r="J26" s="103">
        <f t="shared" si="9"/>
        <v>1</v>
      </c>
      <c r="K26" s="121"/>
      <c r="L26" s="104"/>
      <c r="M26" s="104"/>
    </row>
    <row r="27" spans="1:16" s="113" customFormat="1" ht="15.75">
      <c r="A27" s="105">
        <v>1</v>
      </c>
      <c r="B27" s="106" t="s">
        <v>347</v>
      </c>
      <c r="C27" s="107" t="s">
        <v>272</v>
      </c>
      <c r="D27" s="108">
        <f>E27+F27</f>
        <v>1</v>
      </c>
      <c r="E27" s="108"/>
      <c r="F27" s="108">
        <f>SUM(G27:J27)</f>
        <v>1</v>
      </c>
      <c r="G27" s="109">
        <v>0</v>
      </c>
      <c r="H27" s="109"/>
      <c r="I27" s="109"/>
      <c r="J27" s="109">
        <v>1</v>
      </c>
      <c r="K27" s="110" t="s">
        <v>197</v>
      </c>
      <c r="L27" s="124">
        <v>8</v>
      </c>
      <c r="M27" s="116" t="s">
        <v>341</v>
      </c>
      <c r="P27" s="114"/>
    </row>
    <row r="28" spans="1:16" s="113" customFormat="1" ht="15.75">
      <c r="A28" s="105">
        <v>2</v>
      </c>
      <c r="B28" s="106" t="s">
        <v>348</v>
      </c>
      <c r="C28" s="107" t="s">
        <v>272</v>
      </c>
      <c r="D28" s="108">
        <f>SUM(E28:F28)</f>
        <v>0.7</v>
      </c>
      <c r="E28" s="108">
        <v>0.4</v>
      </c>
      <c r="F28" s="108">
        <f>SUM(G28:J28)</f>
        <v>0.3</v>
      </c>
      <c r="G28" s="109">
        <v>0.3</v>
      </c>
      <c r="H28" s="109"/>
      <c r="I28" s="109"/>
      <c r="J28" s="109">
        <v>0</v>
      </c>
      <c r="K28" s="110" t="s">
        <v>300</v>
      </c>
      <c r="L28" s="124">
        <v>9</v>
      </c>
      <c r="M28" s="116" t="s">
        <v>341</v>
      </c>
      <c r="P28" s="114"/>
    </row>
    <row r="29" spans="1:16" s="122" customFormat="1" ht="15.75">
      <c r="A29" s="102" t="s">
        <v>273</v>
      </c>
      <c r="B29" s="125" t="s">
        <v>228</v>
      </c>
      <c r="C29" s="120"/>
      <c r="D29" s="103">
        <f>SUM(D30:D50)</f>
        <v>116.35000000000001</v>
      </c>
      <c r="E29" s="103">
        <f t="shared" ref="E29:J29" si="10">SUM(E30:E50)</f>
        <v>62.589999999999996</v>
      </c>
      <c r="F29" s="103">
        <f t="shared" si="10"/>
        <v>53.759999999999991</v>
      </c>
      <c r="G29" s="103">
        <f t="shared" si="10"/>
        <v>10.210000000000003</v>
      </c>
      <c r="H29" s="103">
        <f t="shared" si="10"/>
        <v>0</v>
      </c>
      <c r="I29" s="103">
        <f t="shared" si="10"/>
        <v>19.899999999999999</v>
      </c>
      <c r="J29" s="103">
        <f t="shared" si="10"/>
        <v>23.650000000000002</v>
      </c>
      <c r="K29" s="121"/>
      <c r="L29" s="104"/>
      <c r="M29" s="104"/>
    </row>
    <row r="30" spans="1:16" s="113" customFormat="1" ht="31.5">
      <c r="A30" s="105">
        <v>1</v>
      </c>
      <c r="B30" s="106" t="s">
        <v>349</v>
      </c>
      <c r="C30" s="107" t="s">
        <v>242</v>
      </c>
      <c r="D30" s="108">
        <f t="shared" ref="D30:D50" si="11">E30+F30</f>
        <v>3.7</v>
      </c>
      <c r="E30" s="108"/>
      <c r="F30" s="108">
        <f t="shared" ref="F30:F50" si="12">SUM(G30:J30)</f>
        <v>3.7</v>
      </c>
      <c r="G30" s="109">
        <v>3.7</v>
      </c>
      <c r="H30" s="109"/>
      <c r="I30" s="109"/>
      <c r="J30" s="109">
        <v>0</v>
      </c>
      <c r="K30" s="110" t="s">
        <v>350</v>
      </c>
      <c r="L30" s="124">
        <v>10</v>
      </c>
      <c r="M30" s="116" t="s">
        <v>341</v>
      </c>
      <c r="P30" s="114"/>
    </row>
    <row r="31" spans="1:16" s="113" customFormat="1" ht="15.75">
      <c r="A31" s="105">
        <v>2</v>
      </c>
      <c r="B31" s="106" t="s">
        <v>351</v>
      </c>
      <c r="C31" s="107" t="s">
        <v>242</v>
      </c>
      <c r="D31" s="108">
        <f t="shared" si="11"/>
        <v>0.69</v>
      </c>
      <c r="E31" s="108"/>
      <c r="F31" s="108">
        <f t="shared" si="12"/>
        <v>0.69</v>
      </c>
      <c r="G31" s="109">
        <v>0.69</v>
      </c>
      <c r="H31" s="109"/>
      <c r="I31" s="109"/>
      <c r="J31" s="109">
        <v>0</v>
      </c>
      <c r="K31" s="110" t="s">
        <v>220</v>
      </c>
      <c r="L31" s="124">
        <v>11</v>
      </c>
      <c r="M31" s="116" t="s">
        <v>341</v>
      </c>
      <c r="P31" s="114"/>
    </row>
    <row r="32" spans="1:16" s="113" customFormat="1" ht="15.75">
      <c r="A32" s="105">
        <v>3</v>
      </c>
      <c r="B32" s="106" t="s">
        <v>352</v>
      </c>
      <c r="C32" s="107" t="s">
        <v>242</v>
      </c>
      <c r="D32" s="108">
        <f t="shared" si="11"/>
        <v>10.5</v>
      </c>
      <c r="E32" s="108">
        <v>8.5</v>
      </c>
      <c r="F32" s="108">
        <f t="shared" si="12"/>
        <v>2</v>
      </c>
      <c r="G32" s="109">
        <v>0.5</v>
      </c>
      <c r="H32" s="109"/>
      <c r="I32" s="109"/>
      <c r="J32" s="109">
        <v>1.5</v>
      </c>
      <c r="K32" s="110" t="s">
        <v>213</v>
      </c>
      <c r="L32" s="124">
        <v>12</v>
      </c>
      <c r="M32" s="116" t="s">
        <v>341</v>
      </c>
      <c r="P32" s="114"/>
    </row>
    <row r="33" spans="1:16" s="113" customFormat="1" ht="31.5">
      <c r="A33" s="105">
        <v>4</v>
      </c>
      <c r="B33" s="106" t="s">
        <v>200</v>
      </c>
      <c r="C33" s="107" t="s">
        <v>242</v>
      </c>
      <c r="D33" s="108">
        <f t="shared" si="11"/>
        <v>3.7</v>
      </c>
      <c r="E33" s="108"/>
      <c r="F33" s="108">
        <f t="shared" si="12"/>
        <v>3.7</v>
      </c>
      <c r="G33" s="109">
        <v>0</v>
      </c>
      <c r="H33" s="109"/>
      <c r="I33" s="109">
        <v>2</v>
      </c>
      <c r="J33" s="109">
        <v>1.7</v>
      </c>
      <c r="K33" s="110" t="s">
        <v>199</v>
      </c>
      <c r="L33" s="124">
        <v>13</v>
      </c>
      <c r="M33" s="116" t="s">
        <v>341</v>
      </c>
      <c r="P33" s="114"/>
    </row>
    <row r="34" spans="1:16" s="113" customFormat="1" ht="15.75">
      <c r="A34" s="105">
        <v>5</v>
      </c>
      <c r="B34" s="106" t="s">
        <v>353</v>
      </c>
      <c r="C34" s="107" t="s">
        <v>242</v>
      </c>
      <c r="D34" s="108">
        <f t="shared" si="11"/>
        <v>0.1</v>
      </c>
      <c r="E34" s="108"/>
      <c r="F34" s="108">
        <f t="shared" si="12"/>
        <v>0.1</v>
      </c>
      <c r="G34" s="109">
        <v>0</v>
      </c>
      <c r="H34" s="109"/>
      <c r="I34" s="109"/>
      <c r="J34" s="109">
        <v>0.1</v>
      </c>
      <c r="K34" s="110" t="s">
        <v>207</v>
      </c>
      <c r="L34" s="124">
        <v>14</v>
      </c>
      <c r="M34" s="116" t="s">
        <v>341</v>
      </c>
      <c r="P34" s="114"/>
    </row>
    <row r="35" spans="1:16" s="113" customFormat="1" ht="15.75">
      <c r="A35" s="105">
        <v>6</v>
      </c>
      <c r="B35" s="106" t="s">
        <v>354</v>
      </c>
      <c r="C35" s="107" t="s">
        <v>242</v>
      </c>
      <c r="D35" s="108">
        <f t="shared" si="11"/>
        <v>1.5</v>
      </c>
      <c r="E35" s="108">
        <v>0.5</v>
      </c>
      <c r="F35" s="108">
        <f t="shared" si="12"/>
        <v>1</v>
      </c>
      <c r="G35" s="109">
        <v>1</v>
      </c>
      <c r="H35" s="109"/>
      <c r="I35" s="109"/>
      <c r="J35" s="109">
        <v>0</v>
      </c>
      <c r="K35" s="110" t="s">
        <v>204</v>
      </c>
      <c r="L35" s="124">
        <v>15</v>
      </c>
      <c r="M35" s="116" t="s">
        <v>341</v>
      </c>
      <c r="P35" s="114"/>
    </row>
    <row r="36" spans="1:16" s="113" customFormat="1" ht="15.75">
      <c r="A36" s="105">
        <v>7</v>
      </c>
      <c r="B36" s="106" t="s">
        <v>276</v>
      </c>
      <c r="C36" s="107" t="s">
        <v>242</v>
      </c>
      <c r="D36" s="108">
        <f t="shared" si="11"/>
        <v>1</v>
      </c>
      <c r="E36" s="108"/>
      <c r="F36" s="108">
        <f t="shared" si="12"/>
        <v>1</v>
      </c>
      <c r="G36" s="109">
        <v>0.5</v>
      </c>
      <c r="H36" s="109"/>
      <c r="I36" s="109"/>
      <c r="J36" s="109">
        <v>0.5</v>
      </c>
      <c r="K36" s="110" t="s">
        <v>214</v>
      </c>
      <c r="L36" s="124">
        <v>16</v>
      </c>
      <c r="M36" s="116" t="s">
        <v>341</v>
      </c>
      <c r="P36" s="114"/>
    </row>
    <row r="37" spans="1:16" s="113" customFormat="1" ht="15.75">
      <c r="A37" s="105">
        <v>8</v>
      </c>
      <c r="B37" s="106" t="s">
        <v>355</v>
      </c>
      <c r="C37" s="107" t="s">
        <v>242</v>
      </c>
      <c r="D37" s="108">
        <f t="shared" si="11"/>
        <v>0.64</v>
      </c>
      <c r="E37" s="108">
        <v>0.24</v>
      </c>
      <c r="F37" s="108">
        <f t="shared" si="12"/>
        <v>0.4</v>
      </c>
      <c r="G37" s="109">
        <v>0.24</v>
      </c>
      <c r="H37" s="109"/>
      <c r="I37" s="109"/>
      <c r="J37" s="109">
        <v>0.16</v>
      </c>
      <c r="K37" s="110" t="s">
        <v>198</v>
      </c>
      <c r="L37" s="124">
        <v>17</v>
      </c>
      <c r="M37" s="116" t="s">
        <v>341</v>
      </c>
      <c r="P37" s="114"/>
    </row>
    <row r="38" spans="1:16" s="113" customFormat="1" ht="15.75">
      <c r="A38" s="105">
        <v>9</v>
      </c>
      <c r="B38" s="106" t="s">
        <v>356</v>
      </c>
      <c r="C38" s="107" t="s">
        <v>242</v>
      </c>
      <c r="D38" s="108">
        <f t="shared" si="11"/>
        <v>1.44</v>
      </c>
      <c r="E38" s="108">
        <v>0.48</v>
      </c>
      <c r="F38" s="108">
        <f t="shared" si="12"/>
        <v>0.96</v>
      </c>
      <c r="G38" s="109">
        <v>0.2</v>
      </c>
      <c r="H38" s="109"/>
      <c r="I38" s="109"/>
      <c r="J38" s="109">
        <v>0.76</v>
      </c>
      <c r="K38" s="110" t="s">
        <v>198</v>
      </c>
      <c r="L38" s="124">
        <v>18</v>
      </c>
      <c r="M38" s="116" t="s">
        <v>341</v>
      </c>
      <c r="P38" s="114"/>
    </row>
    <row r="39" spans="1:16" s="113" customFormat="1" ht="15.75">
      <c r="A39" s="105">
        <v>10</v>
      </c>
      <c r="B39" s="106" t="s">
        <v>316</v>
      </c>
      <c r="C39" s="107" t="s">
        <v>242</v>
      </c>
      <c r="D39" s="108">
        <f t="shared" si="11"/>
        <v>1.72</v>
      </c>
      <c r="E39" s="108"/>
      <c r="F39" s="108">
        <f t="shared" si="12"/>
        <v>1.72</v>
      </c>
      <c r="G39" s="109">
        <v>1.02</v>
      </c>
      <c r="H39" s="109"/>
      <c r="I39" s="109"/>
      <c r="J39" s="109">
        <v>0.7</v>
      </c>
      <c r="K39" s="110" t="s">
        <v>198</v>
      </c>
      <c r="L39" s="124">
        <v>19</v>
      </c>
      <c r="M39" s="116" t="s">
        <v>341</v>
      </c>
      <c r="P39" s="114"/>
    </row>
    <row r="40" spans="1:16" s="113" customFormat="1" ht="15.75">
      <c r="A40" s="105">
        <v>11</v>
      </c>
      <c r="B40" s="106" t="s">
        <v>277</v>
      </c>
      <c r="C40" s="107" t="s">
        <v>242</v>
      </c>
      <c r="D40" s="108">
        <f t="shared" si="11"/>
        <v>7.0000000000000007E-2</v>
      </c>
      <c r="E40" s="108"/>
      <c r="F40" s="108">
        <f t="shared" si="12"/>
        <v>7.0000000000000007E-2</v>
      </c>
      <c r="G40" s="109">
        <v>0</v>
      </c>
      <c r="H40" s="109"/>
      <c r="I40" s="109"/>
      <c r="J40" s="109">
        <v>7.0000000000000007E-2</v>
      </c>
      <c r="K40" s="110" t="s">
        <v>223</v>
      </c>
      <c r="L40" s="124">
        <v>20</v>
      </c>
      <c r="M40" s="116" t="s">
        <v>341</v>
      </c>
      <c r="P40" s="114"/>
    </row>
    <row r="41" spans="1:16" s="113" customFormat="1" ht="47.25">
      <c r="A41" s="105">
        <v>12</v>
      </c>
      <c r="B41" s="106" t="s">
        <v>357</v>
      </c>
      <c r="C41" s="107" t="s">
        <v>242</v>
      </c>
      <c r="D41" s="108">
        <f t="shared" si="11"/>
        <v>1.26</v>
      </c>
      <c r="E41" s="108"/>
      <c r="F41" s="108">
        <f t="shared" si="12"/>
        <v>1.26</v>
      </c>
      <c r="G41" s="109">
        <v>0</v>
      </c>
      <c r="H41" s="109"/>
      <c r="I41" s="109"/>
      <c r="J41" s="109">
        <v>1.26</v>
      </c>
      <c r="K41" s="110" t="s">
        <v>358</v>
      </c>
      <c r="L41" s="124">
        <v>21</v>
      </c>
      <c r="M41" s="116" t="s">
        <v>341</v>
      </c>
      <c r="P41" s="114"/>
    </row>
    <row r="42" spans="1:16" s="113" customFormat="1" ht="15.75">
      <c r="A42" s="105">
        <v>13</v>
      </c>
      <c r="B42" s="106" t="s">
        <v>278</v>
      </c>
      <c r="C42" s="107" t="s">
        <v>242</v>
      </c>
      <c r="D42" s="108">
        <f t="shared" si="11"/>
        <v>0.5</v>
      </c>
      <c r="E42" s="108"/>
      <c r="F42" s="108">
        <f t="shared" si="12"/>
        <v>0.5</v>
      </c>
      <c r="G42" s="109">
        <v>0</v>
      </c>
      <c r="H42" s="109"/>
      <c r="I42" s="109"/>
      <c r="J42" s="109">
        <v>0.5</v>
      </c>
      <c r="K42" s="110" t="s">
        <v>217</v>
      </c>
      <c r="L42" s="124">
        <v>22</v>
      </c>
      <c r="M42" s="116" t="s">
        <v>341</v>
      </c>
      <c r="P42" s="114"/>
    </row>
    <row r="43" spans="1:16" s="113" customFormat="1" ht="15.75">
      <c r="A43" s="105">
        <v>14</v>
      </c>
      <c r="B43" s="106" t="s">
        <v>279</v>
      </c>
      <c r="C43" s="107" t="s">
        <v>242</v>
      </c>
      <c r="D43" s="108">
        <f t="shared" si="11"/>
        <v>3</v>
      </c>
      <c r="E43" s="108"/>
      <c r="F43" s="108">
        <f t="shared" si="12"/>
        <v>3</v>
      </c>
      <c r="G43" s="109">
        <v>0</v>
      </c>
      <c r="H43" s="109"/>
      <c r="I43" s="109"/>
      <c r="J43" s="109">
        <v>3</v>
      </c>
      <c r="K43" s="110" t="s">
        <v>217</v>
      </c>
      <c r="L43" s="124">
        <v>23</v>
      </c>
      <c r="M43" s="116" t="s">
        <v>341</v>
      </c>
      <c r="P43" s="114"/>
    </row>
    <row r="44" spans="1:16" s="113" customFormat="1" ht="15.75">
      <c r="A44" s="105">
        <v>15</v>
      </c>
      <c r="B44" s="106" t="s">
        <v>280</v>
      </c>
      <c r="C44" s="107" t="s">
        <v>242</v>
      </c>
      <c r="D44" s="108">
        <f t="shared" si="11"/>
        <v>1.2</v>
      </c>
      <c r="E44" s="108"/>
      <c r="F44" s="108">
        <f t="shared" si="12"/>
        <v>1.2</v>
      </c>
      <c r="G44" s="109">
        <v>0</v>
      </c>
      <c r="H44" s="109"/>
      <c r="I44" s="109"/>
      <c r="J44" s="109">
        <v>1.2</v>
      </c>
      <c r="K44" s="110" t="s">
        <v>217</v>
      </c>
      <c r="L44" s="124">
        <v>24</v>
      </c>
      <c r="M44" s="116" t="s">
        <v>341</v>
      </c>
      <c r="P44" s="114"/>
    </row>
    <row r="45" spans="1:16" s="113" customFormat="1" ht="15.75">
      <c r="A45" s="105">
        <v>16</v>
      </c>
      <c r="B45" s="106" t="s">
        <v>201</v>
      </c>
      <c r="C45" s="107" t="s">
        <v>242</v>
      </c>
      <c r="D45" s="108">
        <f t="shared" si="11"/>
        <v>2</v>
      </c>
      <c r="E45" s="108"/>
      <c r="F45" s="108">
        <f t="shared" si="12"/>
        <v>2</v>
      </c>
      <c r="G45" s="109">
        <v>0</v>
      </c>
      <c r="H45" s="109"/>
      <c r="I45" s="109"/>
      <c r="J45" s="109">
        <v>2</v>
      </c>
      <c r="K45" s="110" t="s">
        <v>202</v>
      </c>
      <c r="L45" s="124">
        <v>25</v>
      </c>
      <c r="M45" s="116" t="s">
        <v>341</v>
      </c>
      <c r="P45" s="114"/>
    </row>
    <row r="46" spans="1:16" s="113" customFormat="1" ht="47.25">
      <c r="A46" s="105">
        <v>17</v>
      </c>
      <c r="B46" s="106" t="s">
        <v>274</v>
      </c>
      <c r="C46" s="107" t="s">
        <v>242</v>
      </c>
      <c r="D46" s="108">
        <f t="shared" si="11"/>
        <v>61.25</v>
      </c>
      <c r="E46" s="108">
        <v>39.25</v>
      </c>
      <c r="F46" s="108">
        <f t="shared" si="12"/>
        <v>22</v>
      </c>
      <c r="G46" s="109">
        <v>1</v>
      </c>
      <c r="H46" s="109"/>
      <c r="I46" s="109">
        <v>17.899999999999999</v>
      </c>
      <c r="J46" s="109">
        <v>3.1</v>
      </c>
      <c r="K46" s="110" t="s">
        <v>359</v>
      </c>
      <c r="L46" s="124">
        <v>26</v>
      </c>
      <c r="M46" s="116" t="s">
        <v>341</v>
      </c>
      <c r="P46" s="114"/>
    </row>
    <row r="47" spans="1:16" s="113" customFormat="1" ht="47.25">
      <c r="A47" s="105">
        <v>18</v>
      </c>
      <c r="B47" s="106" t="s">
        <v>275</v>
      </c>
      <c r="C47" s="107" t="s">
        <v>242</v>
      </c>
      <c r="D47" s="108">
        <f t="shared" si="11"/>
        <v>20.52</v>
      </c>
      <c r="E47" s="108">
        <v>13.12</v>
      </c>
      <c r="F47" s="108">
        <f t="shared" si="12"/>
        <v>7.3999999999999995</v>
      </c>
      <c r="G47" s="109">
        <v>0.4</v>
      </c>
      <c r="H47" s="109"/>
      <c r="I47" s="109"/>
      <c r="J47" s="109">
        <v>6.9999999999999991</v>
      </c>
      <c r="K47" s="110" t="s">
        <v>360</v>
      </c>
      <c r="L47" s="124">
        <v>27</v>
      </c>
      <c r="M47" s="116" t="s">
        <v>341</v>
      </c>
      <c r="P47" s="114"/>
    </row>
    <row r="48" spans="1:16" s="113" customFormat="1" ht="15.75">
      <c r="A48" s="105">
        <v>19</v>
      </c>
      <c r="B48" s="106" t="s">
        <v>361</v>
      </c>
      <c r="C48" s="107" t="s">
        <v>242</v>
      </c>
      <c r="D48" s="108">
        <f t="shared" si="11"/>
        <v>0.5</v>
      </c>
      <c r="E48" s="108"/>
      <c r="F48" s="108">
        <f t="shared" si="12"/>
        <v>0.5</v>
      </c>
      <c r="G48" s="109">
        <v>0.4</v>
      </c>
      <c r="H48" s="109"/>
      <c r="I48" s="109"/>
      <c r="J48" s="109">
        <v>0.1</v>
      </c>
      <c r="K48" s="110" t="s">
        <v>218</v>
      </c>
      <c r="L48" s="124">
        <v>28</v>
      </c>
      <c r="M48" s="116" t="s">
        <v>341</v>
      </c>
      <c r="P48" s="114"/>
    </row>
    <row r="49" spans="1:16" s="113" customFormat="1" ht="15.75">
      <c r="A49" s="105">
        <v>20</v>
      </c>
      <c r="B49" s="106" t="s">
        <v>362</v>
      </c>
      <c r="C49" s="107" t="s">
        <v>242</v>
      </c>
      <c r="D49" s="108">
        <f t="shared" si="11"/>
        <v>0.66</v>
      </c>
      <c r="E49" s="108">
        <v>0.5</v>
      </c>
      <c r="F49" s="108">
        <f t="shared" si="12"/>
        <v>0.16</v>
      </c>
      <c r="G49" s="109">
        <v>0.16</v>
      </c>
      <c r="H49" s="109"/>
      <c r="I49" s="109"/>
      <c r="J49" s="109">
        <v>0</v>
      </c>
      <c r="K49" s="110" t="s">
        <v>219</v>
      </c>
      <c r="L49" s="124">
        <v>29</v>
      </c>
      <c r="M49" s="116" t="s">
        <v>341</v>
      </c>
      <c r="P49" s="114"/>
    </row>
    <row r="50" spans="1:16" s="113" customFormat="1" ht="15.75">
      <c r="A50" s="105">
        <v>21</v>
      </c>
      <c r="B50" s="106" t="s">
        <v>363</v>
      </c>
      <c r="C50" s="107" t="s">
        <v>242</v>
      </c>
      <c r="D50" s="108">
        <f t="shared" si="11"/>
        <v>0.4</v>
      </c>
      <c r="E50" s="108"/>
      <c r="F50" s="108">
        <f t="shared" si="12"/>
        <v>0.4</v>
      </c>
      <c r="G50" s="109">
        <v>0.4</v>
      </c>
      <c r="H50" s="109"/>
      <c r="I50" s="109"/>
      <c r="J50" s="109">
        <v>0</v>
      </c>
      <c r="K50" s="110" t="s">
        <v>224</v>
      </c>
      <c r="L50" s="124">
        <v>30</v>
      </c>
      <c r="M50" s="116" t="s">
        <v>341</v>
      </c>
      <c r="P50" s="114"/>
    </row>
    <row r="51" spans="1:16" s="122" customFormat="1" ht="15.75">
      <c r="A51" s="102" t="s">
        <v>281</v>
      </c>
      <c r="B51" s="119" t="s">
        <v>232</v>
      </c>
      <c r="C51" s="120"/>
      <c r="D51" s="103">
        <f>SUM(D52:D54)</f>
        <v>23.11</v>
      </c>
      <c r="E51" s="103">
        <f t="shared" ref="E51:J51" si="13">SUM(E52:E54)</f>
        <v>0</v>
      </c>
      <c r="F51" s="103">
        <f t="shared" si="13"/>
        <v>23.11</v>
      </c>
      <c r="G51" s="103">
        <f t="shared" si="13"/>
        <v>0.09</v>
      </c>
      <c r="H51" s="103">
        <f t="shared" si="13"/>
        <v>0</v>
      </c>
      <c r="I51" s="103">
        <f t="shared" si="13"/>
        <v>22.9</v>
      </c>
      <c r="J51" s="103">
        <f t="shared" si="13"/>
        <v>0.12</v>
      </c>
      <c r="K51" s="121"/>
      <c r="L51" s="104"/>
      <c r="M51" s="104"/>
    </row>
    <row r="52" spans="1:16" s="113" customFormat="1" ht="15.75">
      <c r="A52" s="105">
        <v>1</v>
      </c>
      <c r="B52" s="106" t="s">
        <v>364</v>
      </c>
      <c r="C52" s="107" t="s">
        <v>246</v>
      </c>
      <c r="D52" s="108">
        <f>E52+F52</f>
        <v>22.9</v>
      </c>
      <c r="E52" s="108"/>
      <c r="F52" s="108">
        <f>SUM(G52:J52)</f>
        <v>22.9</v>
      </c>
      <c r="G52" s="109">
        <v>0</v>
      </c>
      <c r="H52" s="109"/>
      <c r="I52" s="109">
        <v>22.9</v>
      </c>
      <c r="J52" s="109">
        <v>0</v>
      </c>
      <c r="K52" s="110" t="s">
        <v>199</v>
      </c>
      <c r="L52" s="124">
        <v>31</v>
      </c>
      <c r="M52" s="116" t="s">
        <v>341</v>
      </c>
      <c r="P52" s="114"/>
    </row>
    <row r="53" spans="1:16" s="113" customFormat="1" ht="221.25" customHeight="1">
      <c r="A53" s="105">
        <v>2</v>
      </c>
      <c r="B53" s="106" t="s">
        <v>365</v>
      </c>
      <c r="C53" s="107" t="s">
        <v>246</v>
      </c>
      <c r="D53" s="108">
        <f>E53+F53</f>
        <v>0.2</v>
      </c>
      <c r="E53" s="108"/>
      <c r="F53" s="108">
        <f>SUM(G53:J53)</f>
        <v>0.2</v>
      </c>
      <c r="G53" s="109">
        <v>0.09</v>
      </c>
      <c r="H53" s="109"/>
      <c r="I53" s="109"/>
      <c r="J53" s="109">
        <v>0.11</v>
      </c>
      <c r="K53" s="110" t="s">
        <v>366</v>
      </c>
      <c r="L53" s="115">
        <v>267</v>
      </c>
      <c r="M53" s="116" t="s">
        <v>341</v>
      </c>
      <c r="P53" s="114"/>
    </row>
    <row r="54" spans="1:16" s="113" customFormat="1" ht="15.75">
      <c r="A54" s="105">
        <v>3</v>
      </c>
      <c r="B54" s="106" t="s">
        <v>367</v>
      </c>
      <c r="C54" s="107" t="s">
        <v>246</v>
      </c>
      <c r="D54" s="108">
        <f>E54+F54</f>
        <v>0.01</v>
      </c>
      <c r="E54" s="108"/>
      <c r="F54" s="108">
        <f>SUM(G54:J54)</f>
        <v>0.01</v>
      </c>
      <c r="G54" s="109">
        <v>0</v>
      </c>
      <c r="H54" s="109"/>
      <c r="I54" s="109"/>
      <c r="J54" s="109">
        <v>0.01</v>
      </c>
      <c r="K54" s="110" t="s">
        <v>209</v>
      </c>
      <c r="L54" s="126">
        <v>32</v>
      </c>
      <c r="M54" s="116" t="s">
        <v>341</v>
      </c>
      <c r="N54" s="114"/>
      <c r="P54" s="114"/>
    </row>
    <row r="55" spans="1:16" s="122" customFormat="1" ht="15.75">
      <c r="A55" s="102" t="s">
        <v>282</v>
      </c>
      <c r="B55" s="101" t="s">
        <v>229</v>
      </c>
      <c r="C55" s="120"/>
      <c r="D55" s="103">
        <f>SUM(D56:D57)</f>
        <v>1.44</v>
      </c>
      <c r="E55" s="103">
        <f t="shared" ref="E55:J55" si="14">SUM(E56:E57)</f>
        <v>0.84</v>
      </c>
      <c r="F55" s="103">
        <f t="shared" si="14"/>
        <v>0.6</v>
      </c>
      <c r="G55" s="103">
        <f t="shared" si="14"/>
        <v>0.1</v>
      </c>
      <c r="H55" s="103">
        <f t="shared" si="14"/>
        <v>0</v>
      </c>
      <c r="I55" s="103">
        <f t="shared" si="14"/>
        <v>0</v>
      </c>
      <c r="J55" s="103">
        <f t="shared" si="14"/>
        <v>0.5</v>
      </c>
      <c r="K55" s="121"/>
      <c r="L55" s="104"/>
      <c r="M55" s="104"/>
    </row>
    <row r="56" spans="1:16" s="113" customFormat="1" ht="15.75">
      <c r="A56" s="105">
        <v>1</v>
      </c>
      <c r="B56" s="106" t="s">
        <v>368</v>
      </c>
      <c r="C56" s="107" t="s">
        <v>244</v>
      </c>
      <c r="D56" s="108">
        <f>E56+F56</f>
        <v>0.5</v>
      </c>
      <c r="E56" s="108"/>
      <c r="F56" s="108">
        <f>SUM(G56:J56)</f>
        <v>0.5</v>
      </c>
      <c r="G56" s="109">
        <v>0</v>
      </c>
      <c r="H56" s="109"/>
      <c r="I56" s="109"/>
      <c r="J56" s="109">
        <v>0.5</v>
      </c>
      <c r="K56" s="110" t="s">
        <v>204</v>
      </c>
      <c r="L56" s="124">
        <v>33</v>
      </c>
      <c r="M56" s="116" t="s">
        <v>341</v>
      </c>
      <c r="P56" s="114"/>
    </row>
    <row r="57" spans="1:16" s="113" customFormat="1" ht="31.5">
      <c r="A57" s="105">
        <v>2</v>
      </c>
      <c r="B57" s="106" t="s">
        <v>369</v>
      </c>
      <c r="C57" s="107" t="s">
        <v>244</v>
      </c>
      <c r="D57" s="108">
        <f>E57+F57</f>
        <v>0.94</v>
      </c>
      <c r="E57" s="108">
        <v>0.84</v>
      </c>
      <c r="F57" s="108">
        <f>SUM(G57:J57)</f>
        <v>0.1</v>
      </c>
      <c r="G57" s="109">
        <v>0.1</v>
      </c>
      <c r="H57" s="109"/>
      <c r="I57" s="109"/>
      <c r="J57" s="109">
        <v>0</v>
      </c>
      <c r="K57" s="110" t="s">
        <v>203</v>
      </c>
      <c r="L57" s="124">
        <v>34</v>
      </c>
      <c r="M57" s="116" t="s">
        <v>341</v>
      </c>
      <c r="P57" s="114"/>
    </row>
    <row r="58" spans="1:16" s="122" customFormat="1" ht="15.75">
      <c r="A58" s="102" t="s">
        <v>235</v>
      </c>
      <c r="B58" s="101" t="s">
        <v>74</v>
      </c>
      <c r="C58" s="120"/>
      <c r="D58" s="103">
        <f>SUM(D59:D63)</f>
        <v>5.7</v>
      </c>
      <c r="E58" s="103">
        <f t="shared" ref="E58:J58" si="15">SUM(E59:E63)</f>
        <v>0</v>
      </c>
      <c r="F58" s="103">
        <f t="shared" si="15"/>
        <v>5.7</v>
      </c>
      <c r="G58" s="103">
        <f t="shared" si="15"/>
        <v>0</v>
      </c>
      <c r="H58" s="103">
        <f t="shared" si="15"/>
        <v>0</v>
      </c>
      <c r="I58" s="103">
        <f t="shared" si="15"/>
        <v>3.7</v>
      </c>
      <c r="J58" s="103">
        <f t="shared" si="15"/>
        <v>2</v>
      </c>
      <c r="K58" s="121"/>
      <c r="L58" s="104"/>
      <c r="M58" s="104"/>
    </row>
    <row r="59" spans="1:16" s="113" customFormat="1" ht="15.75">
      <c r="A59" s="105">
        <v>1</v>
      </c>
      <c r="B59" s="106" t="s">
        <v>370</v>
      </c>
      <c r="C59" s="107" t="s">
        <v>63</v>
      </c>
      <c r="D59" s="108">
        <f>E59+F59</f>
        <v>0.8</v>
      </c>
      <c r="E59" s="108"/>
      <c r="F59" s="108">
        <f>SUM(G59:J59)</f>
        <v>0.8</v>
      </c>
      <c r="G59" s="109">
        <v>0</v>
      </c>
      <c r="H59" s="109"/>
      <c r="I59" s="109"/>
      <c r="J59" s="109">
        <v>0.8</v>
      </c>
      <c r="K59" s="110" t="s">
        <v>205</v>
      </c>
      <c r="L59" s="124">
        <v>35</v>
      </c>
      <c r="M59" s="116" t="s">
        <v>341</v>
      </c>
      <c r="P59" s="114"/>
    </row>
    <row r="60" spans="1:16" s="113" customFormat="1" ht="15.75">
      <c r="A60" s="105">
        <v>2</v>
      </c>
      <c r="B60" s="106" t="s">
        <v>371</v>
      </c>
      <c r="C60" s="107" t="s">
        <v>63</v>
      </c>
      <c r="D60" s="108">
        <f>E60+F60</f>
        <v>2.7</v>
      </c>
      <c r="E60" s="108"/>
      <c r="F60" s="108">
        <f>SUM(G60:J60)</f>
        <v>2.7</v>
      </c>
      <c r="G60" s="109">
        <v>0</v>
      </c>
      <c r="H60" s="109"/>
      <c r="I60" s="109">
        <v>2.7</v>
      </c>
      <c r="J60" s="109">
        <v>0</v>
      </c>
      <c r="K60" s="110" t="s">
        <v>199</v>
      </c>
      <c r="L60" s="124">
        <v>36</v>
      </c>
      <c r="M60" s="116" t="s">
        <v>341</v>
      </c>
      <c r="P60" s="114"/>
    </row>
    <row r="61" spans="1:16" s="113" customFormat="1" ht="31.5">
      <c r="A61" s="105">
        <v>3</v>
      </c>
      <c r="B61" s="106" t="s">
        <v>222</v>
      </c>
      <c r="C61" s="107" t="s">
        <v>63</v>
      </c>
      <c r="D61" s="108">
        <f>E61+F61</f>
        <v>1</v>
      </c>
      <c r="E61" s="108"/>
      <c r="F61" s="108">
        <f>SUM(G61:J61)</f>
        <v>1</v>
      </c>
      <c r="G61" s="109">
        <v>0</v>
      </c>
      <c r="H61" s="109"/>
      <c r="I61" s="109">
        <v>1</v>
      </c>
      <c r="J61" s="109">
        <v>0</v>
      </c>
      <c r="K61" s="110" t="s">
        <v>199</v>
      </c>
      <c r="L61" s="124">
        <v>37</v>
      </c>
      <c r="M61" s="116" t="s">
        <v>341</v>
      </c>
      <c r="P61" s="114"/>
    </row>
    <row r="62" spans="1:16" s="113" customFormat="1" ht="15.75">
      <c r="A62" s="105">
        <v>4</v>
      </c>
      <c r="B62" s="106" t="s">
        <v>372</v>
      </c>
      <c r="C62" s="107" t="s">
        <v>63</v>
      </c>
      <c r="D62" s="108">
        <f>E62+F62</f>
        <v>1</v>
      </c>
      <c r="E62" s="108"/>
      <c r="F62" s="108">
        <f>SUM(G62:J62)</f>
        <v>1</v>
      </c>
      <c r="G62" s="109">
        <v>0</v>
      </c>
      <c r="H62" s="109"/>
      <c r="I62" s="109"/>
      <c r="J62" s="109">
        <v>1</v>
      </c>
      <c r="K62" s="110" t="s">
        <v>216</v>
      </c>
      <c r="L62" s="124">
        <v>38</v>
      </c>
      <c r="M62" s="116" t="s">
        <v>341</v>
      </c>
      <c r="P62" s="114"/>
    </row>
    <row r="63" spans="1:16" s="113" customFormat="1" ht="15.75">
      <c r="A63" s="105">
        <v>5</v>
      </c>
      <c r="B63" s="106" t="s">
        <v>373</v>
      </c>
      <c r="C63" s="107" t="s">
        <v>63</v>
      </c>
      <c r="D63" s="108">
        <f>E63+F63</f>
        <v>0.2</v>
      </c>
      <c r="E63" s="108"/>
      <c r="F63" s="108">
        <f>SUM(G63:J63)</f>
        <v>0.2</v>
      </c>
      <c r="G63" s="109">
        <v>0</v>
      </c>
      <c r="H63" s="109"/>
      <c r="I63" s="109"/>
      <c r="J63" s="109">
        <v>0.2</v>
      </c>
      <c r="K63" s="110" t="s">
        <v>203</v>
      </c>
      <c r="L63" s="124">
        <v>39</v>
      </c>
      <c r="M63" s="116" t="s">
        <v>341</v>
      </c>
      <c r="P63" s="114"/>
    </row>
    <row r="64" spans="1:16" s="122" customFormat="1" ht="15.75">
      <c r="A64" s="102" t="s">
        <v>236</v>
      </c>
      <c r="B64" s="101" t="s">
        <v>81</v>
      </c>
      <c r="C64" s="120"/>
      <c r="D64" s="103">
        <f>SUM(D65:D109)</f>
        <v>12.66</v>
      </c>
      <c r="E64" s="103">
        <f t="shared" ref="E64:J64" si="16">SUM(E65:E109)</f>
        <v>0.35</v>
      </c>
      <c r="F64" s="103">
        <f t="shared" si="16"/>
        <v>12.31</v>
      </c>
      <c r="G64" s="103">
        <f t="shared" si="16"/>
        <v>4.5299999999999994</v>
      </c>
      <c r="H64" s="103">
        <f t="shared" si="16"/>
        <v>0</v>
      </c>
      <c r="I64" s="103">
        <f t="shared" si="16"/>
        <v>0</v>
      </c>
      <c r="J64" s="103">
        <f t="shared" si="16"/>
        <v>7.7800000000000011</v>
      </c>
      <c r="K64" s="121"/>
      <c r="L64" s="104"/>
      <c r="M64" s="104"/>
    </row>
    <row r="65" spans="1:16" s="113" customFormat="1" ht="15.75">
      <c r="A65" s="105">
        <v>1</v>
      </c>
      <c r="B65" s="106" t="s">
        <v>374</v>
      </c>
      <c r="C65" s="107" t="s">
        <v>86</v>
      </c>
      <c r="D65" s="108">
        <f t="shared" ref="D65:D109" si="17">E65+F65</f>
        <v>0.1</v>
      </c>
      <c r="E65" s="108"/>
      <c r="F65" s="108">
        <f t="shared" ref="F65:F109" si="18">SUM(G65:J65)</f>
        <v>0.1</v>
      </c>
      <c r="G65" s="109">
        <v>0</v>
      </c>
      <c r="H65" s="109"/>
      <c r="I65" s="109"/>
      <c r="J65" s="109">
        <v>0.1</v>
      </c>
      <c r="K65" s="110" t="s">
        <v>225</v>
      </c>
      <c r="L65" s="124">
        <v>40</v>
      </c>
      <c r="M65" s="116" t="s">
        <v>341</v>
      </c>
      <c r="P65" s="114"/>
    </row>
    <row r="66" spans="1:16" s="113" customFormat="1" ht="15.75">
      <c r="A66" s="105">
        <v>2</v>
      </c>
      <c r="B66" s="106" t="s">
        <v>375</v>
      </c>
      <c r="C66" s="107" t="s">
        <v>86</v>
      </c>
      <c r="D66" s="108">
        <f t="shared" si="17"/>
        <v>0.1</v>
      </c>
      <c r="E66" s="108"/>
      <c r="F66" s="108">
        <f t="shared" si="18"/>
        <v>0.1</v>
      </c>
      <c r="G66" s="109">
        <v>0</v>
      </c>
      <c r="H66" s="109"/>
      <c r="I66" s="109"/>
      <c r="J66" s="109">
        <v>0.1</v>
      </c>
      <c r="K66" s="110" t="s">
        <v>225</v>
      </c>
      <c r="L66" s="124">
        <v>41</v>
      </c>
      <c r="M66" s="116" t="s">
        <v>341</v>
      </c>
      <c r="P66" s="114"/>
    </row>
    <row r="67" spans="1:16" s="113" customFormat="1" ht="15.75">
      <c r="A67" s="105">
        <v>3</v>
      </c>
      <c r="B67" s="106" t="s">
        <v>376</v>
      </c>
      <c r="C67" s="107" t="s">
        <v>86</v>
      </c>
      <c r="D67" s="108">
        <f t="shared" si="17"/>
        <v>0.2</v>
      </c>
      <c r="E67" s="108"/>
      <c r="F67" s="108">
        <f t="shared" si="18"/>
        <v>0.2</v>
      </c>
      <c r="G67" s="109">
        <v>0.2</v>
      </c>
      <c r="H67" s="109"/>
      <c r="I67" s="109"/>
      <c r="J67" s="109">
        <v>0</v>
      </c>
      <c r="K67" s="110" t="s">
        <v>225</v>
      </c>
      <c r="L67" s="124">
        <v>42</v>
      </c>
      <c r="M67" s="116" t="s">
        <v>341</v>
      </c>
      <c r="P67" s="114"/>
    </row>
    <row r="68" spans="1:16" s="113" customFormat="1" ht="31.5">
      <c r="A68" s="105">
        <v>4</v>
      </c>
      <c r="B68" s="106" t="s">
        <v>377</v>
      </c>
      <c r="C68" s="107" t="s">
        <v>86</v>
      </c>
      <c r="D68" s="108">
        <f t="shared" si="17"/>
        <v>0.1</v>
      </c>
      <c r="E68" s="108"/>
      <c r="F68" s="108">
        <f t="shared" si="18"/>
        <v>0.1</v>
      </c>
      <c r="G68" s="109">
        <v>0.1</v>
      </c>
      <c r="H68" s="109"/>
      <c r="I68" s="109"/>
      <c r="J68" s="109">
        <v>0</v>
      </c>
      <c r="K68" s="110" t="s">
        <v>225</v>
      </c>
      <c r="L68" s="124">
        <v>43</v>
      </c>
      <c r="M68" s="116" t="s">
        <v>341</v>
      </c>
      <c r="P68" s="114"/>
    </row>
    <row r="69" spans="1:16" s="113" customFormat="1" ht="15.75">
      <c r="A69" s="105">
        <v>5</v>
      </c>
      <c r="B69" s="106" t="s">
        <v>378</v>
      </c>
      <c r="C69" s="107" t="s">
        <v>86</v>
      </c>
      <c r="D69" s="108">
        <f t="shared" si="17"/>
        <v>0.3</v>
      </c>
      <c r="E69" s="108"/>
      <c r="F69" s="108">
        <f t="shared" si="18"/>
        <v>0.3</v>
      </c>
      <c r="G69" s="109">
        <v>0.3</v>
      </c>
      <c r="H69" s="109"/>
      <c r="I69" s="109"/>
      <c r="J69" s="109">
        <v>0</v>
      </c>
      <c r="K69" s="110" t="s">
        <v>225</v>
      </c>
      <c r="L69" s="124">
        <v>44</v>
      </c>
      <c r="M69" s="116" t="s">
        <v>341</v>
      </c>
      <c r="P69" s="114"/>
    </row>
    <row r="70" spans="1:16" s="113" customFormat="1" ht="15.75">
      <c r="A70" s="105">
        <v>6</v>
      </c>
      <c r="B70" s="106" t="s">
        <v>379</v>
      </c>
      <c r="C70" s="107" t="s">
        <v>86</v>
      </c>
      <c r="D70" s="108">
        <f t="shared" si="17"/>
        <v>0.15</v>
      </c>
      <c r="E70" s="108"/>
      <c r="F70" s="108">
        <f t="shared" si="18"/>
        <v>0.15</v>
      </c>
      <c r="G70" s="109">
        <v>0.15</v>
      </c>
      <c r="H70" s="109"/>
      <c r="I70" s="109"/>
      <c r="J70" s="109">
        <v>0</v>
      </c>
      <c r="K70" s="110" t="s">
        <v>205</v>
      </c>
      <c r="L70" s="124">
        <v>45</v>
      </c>
      <c r="M70" s="116" t="s">
        <v>341</v>
      </c>
      <c r="P70" s="114"/>
    </row>
    <row r="71" spans="1:16" s="113" customFormat="1" ht="15.75">
      <c r="A71" s="105">
        <v>7</v>
      </c>
      <c r="B71" s="106" t="s">
        <v>380</v>
      </c>
      <c r="C71" s="107" t="s">
        <v>86</v>
      </c>
      <c r="D71" s="108">
        <f t="shared" si="17"/>
        <v>0.35</v>
      </c>
      <c r="E71" s="108"/>
      <c r="F71" s="108">
        <f t="shared" si="18"/>
        <v>0.35</v>
      </c>
      <c r="G71" s="109">
        <v>0</v>
      </c>
      <c r="H71" s="109"/>
      <c r="I71" s="109"/>
      <c r="J71" s="109">
        <v>0.35</v>
      </c>
      <c r="K71" s="110" t="s">
        <v>205</v>
      </c>
      <c r="L71" s="124">
        <v>46</v>
      </c>
      <c r="M71" s="116" t="s">
        <v>341</v>
      </c>
      <c r="P71" s="114"/>
    </row>
    <row r="72" spans="1:16" s="113" customFormat="1" ht="15.75">
      <c r="A72" s="105">
        <v>8</v>
      </c>
      <c r="B72" s="106" t="s">
        <v>381</v>
      </c>
      <c r="C72" s="107" t="s">
        <v>86</v>
      </c>
      <c r="D72" s="108">
        <f t="shared" si="17"/>
        <v>0.23</v>
      </c>
      <c r="E72" s="108"/>
      <c r="F72" s="108">
        <f t="shared" si="18"/>
        <v>0.23</v>
      </c>
      <c r="G72" s="109">
        <v>0.03</v>
      </c>
      <c r="H72" s="109"/>
      <c r="I72" s="109"/>
      <c r="J72" s="109">
        <v>0.2</v>
      </c>
      <c r="K72" s="110" t="s">
        <v>226</v>
      </c>
      <c r="L72" s="124">
        <v>47</v>
      </c>
      <c r="M72" s="116" t="s">
        <v>341</v>
      </c>
      <c r="P72" s="114"/>
    </row>
    <row r="73" spans="1:16" s="113" customFormat="1" ht="15.75">
      <c r="A73" s="105">
        <v>9</v>
      </c>
      <c r="B73" s="106" t="s">
        <v>382</v>
      </c>
      <c r="C73" s="107" t="s">
        <v>86</v>
      </c>
      <c r="D73" s="108">
        <f t="shared" si="17"/>
        <v>0.35</v>
      </c>
      <c r="E73" s="108"/>
      <c r="F73" s="108">
        <f t="shared" si="18"/>
        <v>0.35</v>
      </c>
      <c r="G73" s="109">
        <v>0</v>
      </c>
      <c r="H73" s="109"/>
      <c r="I73" s="109"/>
      <c r="J73" s="109">
        <v>0.35</v>
      </c>
      <c r="K73" s="110" t="s">
        <v>210</v>
      </c>
      <c r="L73" s="124">
        <v>48</v>
      </c>
      <c r="M73" s="116" t="s">
        <v>341</v>
      </c>
      <c r="P73" s="114"/>
    </row>
    <row r="74" spans="1:16" s="113" customFormat="1" ht="15.75">
      <c r="A74" s="105">
        <v>10</v>
      </c>
      <c r="B74" s="106" t="s">
        <v>383</v>
      </c>
      <c r="C74" s="107" t="s">
        <v>86</v>
      </c>
      <c r="D74" s="108">
        <f t="shared" si="17"/>
        <v>0.4</v>
      </c>
      <c r="E74" s="108"/>
      <c r="F74" s="108">
        <f t="shared" si="18"/>
        <v>0.4</v>
      </c>
      <c r="G74" s="109">
        <v>0.4</v>
      </c>
      <c r="H74" s="109"/>
      <c r="I74" s="109"/>
      <c r="J74" s="109">
        <v>0</v>
      </c>
      <c r="K74" s="110" t="s">
        <v>197</v>
      </c>
      <c r="L74" s="124">
        <v>49</v>
      </c>
      <c r="M74" s="116" t="s">
        <v>341</v>
      </c>
      <c r="P74" s="114"/>
    </row>
    <row r="75" spans="1:16" s="113" customFormat="1" ht="15.75">
      <c r="A75" s="105">
        <v>11</v>
      </c>
      <c r="B75" s="106" t="s">
        <v>384</v>
      </c>
      <c r="C75" s="107" t="s">
        <v>86</v>
      </c>
      <c r="D75" s="108">
        <f t="shared" si="17"/>
        <v>0.35</v>
      </c>
      <c r="E75" s="108"/>
      <c r="F75" s="108">
        <f t="shared" si="18"/>
        <v>0.35</v>
      </c>
      <c r="G75" s="109">
        <v>0</v>
      </c>
      <c r="H75" s="109"/>
      <c r="I75" s="109"/>
      <c r="J75" s="109">
        <v>0.35</v>
      </c>
      <c r="K75" s="110" t="s">
        <v>197</v>
      </c>
      <c r="L75" s="124">
        <v>50</v>
      </c>
      <c r="M75" s="116" t="s">
        <v>341</v>
      </c>
      <c r="P75" s="114"/>
    </row>
    <row r="76" spans="1:16" s="113" customFormat="1" ht="15.75">
      <c r="A76" s="105">
        <v>12</v>
      </c>
      <c r="B76" s="106" t="s">
        <v>385</v>
      </c>
      <c r="C76" s="107" t="s">
        <v>86</v>
      </c>
      <c r="D76" s="108">
        <f t="shared" si="17"/>
        <v>0.15</v>
      </c>
      <c r="E76" s="108"/>
      <c r="F76" s="108">
        <f t="shared" si="18"/>
        <v>0.15</v>
      </c>
      <c r="G76" s="109">
        <v>0</v>
      </c>
      <c r="H76" s="109"/>
      <c r="I76" s="109"/>
      <c r="J76" s="109">
        <v>0.15</v>
      </c>
      <c r="K76" s="110" t="s">
        <v>197</v>
      </c>
      <c r="L76" s="124">
        <v>51</v>
      </c>
      <c r="M76" s="116" t="s">
        <v>341</v>
      </c>
      <c r="P76" s="114"/>
    </row>
    <row r="77" spans="1:16" s="113" customFormat="1" ht="15.75">
      <c r="A77" s="105">
        <v>13</v>
      </c>
      <c r="B77" s="106" t="s">
        <v>386</v>
      </c>
      <c r="C77" s="107" t="s">
        <v>86</v>
      </c>
      <c r="D77" s="108">
        <f t="shared" si="17"/>
        <v>0.36</v>
      </c>
      <c r="E77" s="108"/>
      <c r="F77" s="108">
        <f t="shared" si="18"/>
        <v>0.36</v>
      </c>
      <c r="G77" s="109">
        <v>0.36</v>
      </c>
      <c r="H77" s="109"/>
      <c r="I77" s="109"/>
      <c r="J77" s="109">
        <v>0</v>
      </c>
      <c r="K77" s="110" t="s">
        <v>211</v>
      </c>
      <c r="L77" s="124">
        <v>52</v>
      </c>
      <c r="M77" s="116" t="s">
        <v>341</v>
      </c>
      <c r="P77" s="114"/>
    </row>
    <row r="78" spans="1:16" s="113" customFormat="1" ht="15.75">
      <c r="A78" s="105">
        <v>14</v>
      </c>
      <c r="B78" s="106" t="s">
        <v>387</v>
      </c>
      <c r="C78" s="107" t="s">
        <v>86</v>
      </c>
      <c r="D78" s="108">
        <f t="shared" si="17"/>
        <v>0.60000000000000009</v>
      </c>
      <c r="E78" s="108"/>
      <c r="F78" s="108">
        <f t="shared" si="18"/>
        <v>0.60000000000000009</v>
      </c>
      <c r="G78" s="109">
        <v>0.54</v>
      </c>
      <c r="H78" s="109"/>
      <c r="I78" s="109"/>
      <c r="J78" s="109">
        <v>0.06</v>
      </c>
      <c r="K78" s="110" t="s">
        <v>211</v>
      </c>
      <c r="L78" s="124">
        <v>53</v>
      </c>
      <c r="M78" s="116" t="s">
        <v>341</v>
      </c>
      <c r="P78" s="114"/>
    </row>
    <row r="79" spans="1:16" s="113" customFormat="1" ht="15.75">
      <c r="A79" s="105">
        <v>15</v>
      </c>
      <c r="B79" s="106" t="s">
        <v>388</v>
      </c>
      <c r="C79" s="107" t="s">
        <v>86</v>
      </c>
      <c r="D79" s="108">
        <f t="shared" si="17"/>
        <v>0.23</v>
      </c>
      <c r="E79" s="108"/>
      <c r="F79" s="108">
        <f t="shared" si="18"/>
        <v>0.23</v>
      </c>
      <c r="G79" s="109">
        <v>0</v>
      </c>
      <c r="H79" s="109"/>
      <c r="I79" s="109"/>
      <c r="J79" s="109">
        <v>0.23</v>
      </c>
      <c r="K79" s="110" t="s">
        <v>212</v>
      </c>
      <c r="L79" s="124">
        <v>54</v>
      </c>
      <c r="M79" s="116" t="s">
        <v>341</v>
      </c>
      <c r="P79" s="114"/>
    </row>
    <row r="80" spans="1:16" s="113" customFormat="1" ht="15.75">
      <c r="A80" s="105">
        <v>16</v>
      </c>
      <c r="B80" s="106" t="s">
        <v>389</v>
      </c>
      <c r="C80" s="107" t="s">
        <v>86</v>
      </c>
      <c r="D80" s="108">
        <f t="shared" si="17"/>
        <v>0.35</v>
      </c>
      <c r="E80" s="108"/>
      <c r="F80" s="108">
        <f t="shared" si="18"/>
        <v>0.35</v>
      </c>
      <c r="G80" s="109">
        <v>0.35</v>
      </c>
      <c r="H80" s="109"/>
      <c r="I80" s="109"/>
      <c r="J80" s="109">
        <v>0</v>
      </c>
      <c r="K80" s="110" t="s">
        <v>212</v>
      </c>
      <c r="L80" s="124">
        <v>55</v>
      </c>
      <c r="M80" s="116" t="s">
        <v>341</v>
      </c>
      <c r="P80" s="114"/>
    </row>
    <row r="81" spans="1:16" s="113" customFormat="1" ht="15.75">
      <c r="A81" s="105">
        <v>17</v>
      </c>
      <c r="B81" s="106" t="s">
        <v>390</v>
      </c>
      <c r="C81" s="107" t="s">
        <v>86</v>
      </c>
      <c r="D81" s="108">
        <f t="shared" si="17"/>
        <v>0.4</v>
      </c>
      <c r="E81" s="108"/>
      <c r="F81" s="108">
        <f t="shared" si="18"/>
        <v>0.4</v>
      </c>
      <c r="G81" s="109">
        <v>0</v>
      </c>
      <c r="H81" s="109"/>
      <c r="I81" s="109"/>
      <c r="J81" s="109">
        <v>0.4</v>
      </c>
      <c r="K81" s="110" t="s">
        <v>206</v>
      </c>
      <c r="L81" s="124">
        <v>56</v>
      </c>
      <c r="M81" s="116" t="s">
        <v>341</v>
      </c>
      <c r="P81" s="114"/>
    </row>
    <row r="82" spans="1:16" s="113" customFormat="1" ht="15.75">
      <c r="A82" s="105">
        <v>18</v>
      </c>
      <c r="B82" s="106" t="s">
        <v>391</v>
      </c>
      <c r="C82" s="107" t="s">
        <v>86</v>
      </c>
      <c r="D82" s="108">
        <f t="shared" si="17"/>
        <v>0.35</v>
      </c>
      <c r="E82" s="108"/>
      <c r="F82" s="108">
        <f t="shared" si="18"/>
        <v>0.35</v>
      </c>
      <c r="G82" s="109">
        <v>0</v>
      </c>
      <c r="H82" s="109"/>
      <c r="I82" s="109"/>
      <c r="J82" s="109">
        <v>0.35</v>
      </c>
      <c r="K82" s="110" t="s">
        <v>269</v>
      </c>
      <c r="L82" s="124">
        <v>57</v>
      </c>
      <c r="M82" s="116" t="s">
        <v>341</v>
      </c>
      <c r="P82" s="114"/>
    </row>
    <row r="83" spans="1:16" s="113" customFormat="1" ht="15.75">
      <c r="A83" s="105">
        <v>19</v>
      </c>
      <c r="B83" s="106" t="s">
        <v>392</v>
      </c>
      <c r="C83" s="107" t="s">
        <v>86</v>
      </c>
      <c r="D83" s="108">
        <f t="shared" si="17"/>
        <v>0.3</v>
      </c>
      <c r="E83" s="108"/>
      <c r="F83" s="108">
        <f t="shared" si="18"/>
        <v>0.3</v>
      </c>
      <c r="G83" s="109">
        <v>0</v>
      </c>
      <c r="H83" s="109"/>
      <c r="I83" s="109"/>
      <c r="J83" s="109">
        <v>0.3</v>
      </c>
      <c r="K83" s="110" t="s">
        <v>204</v>
      </c>
      <c r="L83" s="124">
        <v>58</v>
      </c>
      <c r="M83" s="116" t="s">
        <v>341</v>
      </c>
      <c r="P83" s="114"/>
    </row>
    <row r="84" spans="1:16" s="113" customFormat="1" ht="15.75">
      <c r="A84" s="105">
        <v>20</v>
      </c>
      <c r="B84" s="106" t="s">
        <v>393</v>
      </c>
      <c r="C84" s="107" t="s">
        <v>86</v>
      </c>
      <c r="D84" s="108">
        <f t="shared" si="17"/>
        <v>0.2</v>
      </c>
      <c r="E84" s="108"/>
      <c r="F84" s="108">
        <f t="shared" si="18"/>
        <v>0.2</v>
      </c>
      <c r="G84" s="109">
        <v>0</v>
      </c>
      <c r="H84" s="109"/>
      <c r="I84" s="109"/>
      <c r="J84" s="109">
        <v>0.2</v>
      </c>
      <c r="K84" s="110" t="s">
        <v>204</v>
      </c>
      <c r="L84" s="124">
        <v>59</v>
      </c>
      <c r="M84" s="116" t="s">
        <v>341</v>
      </c>
      <c r="P84" s="114"/>
    </row>
    <row r="85" spans="1:16" s="113" customFormat="1" ht="15.75">
      <c r="A85" s="105">
        <v>21</v>
      </c>
      <c r="B85" s="106" t="s">
        <v>394</v>
      </c>
      <c r="C85" s="107" t="s">
        <v>86</v>
      </c>
      <c r="D85" s="108">
        <f t="shared" si="17"/>
        <v>0.3</v>
      </c>
      <c r="E85" s="108"/>
      <c r="F85" s="108">
        <f t="shared" si="18"/>
        <v>0.3</v>
      </c>
      <c r="G85" s="109">
        <v>0</v>
      </c>
      <c r="H85" s="109"/>
      <c r="I85" s="109"/>
      <c r="J85" s="109">
        <v>0.3</v>
      </c>
      <c r="K85" s="110" t="s">
        <v>204</v>
      </c>
      <c r="L85" s="124">
        <v>60</v>
      </c>
      <c r="M85" s="116" t="s">
        <v>341</v>
      </c>
      <c r="P85" s="114"/>
    </row>
    <row r="86" spans="1:16" s="113" customFormat="1" ht="15.75">
      <c r="A86" s="105">
        <v>22</v>
      </c>
      <c r="B86" s="106" t="s">
        <v>395</v>
      </c>
      <c r="C86" s="107" t="s">
        <v>86</v>
      </c>
      <c r="D86" s="108">
        <f t="shared" si="17"/>
        <v>0.2</v>
      </c>
      <c r="E86" s="108"/>
      <c r="F86" s="108">
        <f t="shared" si="18"/>
        <v>0.2</v>
      </c>
      <c r="G86" s="109">
        <v>0</v>
      </c>
      <c r="H86" s="109"/>
      <c r="I86" s="109"/>
      <c r="J86" s="109">
        <v>0.2</v>
      </c>
      <c r="K86" s="110" t="s">
        <v>214</v>
      </c>
      <c r="L86" s="124">
        <v>61</v>
      </c>
      <c r="M86" s="116" t="s">
        <v>341</v>
      </c>
      <c r="P86" s="114"/>
    </row>
    <row r="87" spans="1:16" s="113" customFormat="1" ht="15.75">
      <c r="A87" s="105">
        <v>23</v>
      </c>
      <c r="B87" s="106" t="s">
        <v>396</v>
      </c>
      <c r="C87" s="107" t="s">
        <v>86</v>
      </c>
      <c r="D87" s="108">
        <f t="shared" si="17"/>
        <v>0.2</v>
      </c>
      <c r="E87" s="108"/>
      <c r="F87" s="108">
        <f t="shared" si="18"/>
        <v>0.2</v>
      </c>
      <c r="G87" s="109">
        <v>0</v>
      </c>
      <c r="H87" s="109"/>
      <c r="I87" s="109"/>
      <c r="J87" s="109">
        <v>0.2</v>
      </c>
      <c r="K87" s="110" t="s">
        <v>214</v>
      </c>
      <c r="L87" s="124">
        <v>62</v>
      </c>
      <c r="M87" s="116" t="s">
        <v>341</v>
      </c>
      <c r="P87" s="114"/>
    </row>
    <row r="88" spans="1:16" s="113" customFormat="1" ht="15.75">
      <c r="A88" s="105">
        <v>24</v>
      </c>
      <c r="B88" s="106" t="s">
        <v>397</v>
      </c>
      <c r="C88" s="107" t="s">
        <v>86</v>
      </c>
      <c r="D88" s="108">
        <f t="shared" si="17"/>
        <v>0.30000000000000004</v>
      </c>
      <c r="E88" s="108">
        <v>0.2</v>
      </c>
      <c r="F88" s="108">
        <f t="shared" si="18"/>
        <v>0.1</v>
      </c>
      <c r="G88" s="109">
        <v>0</v>
      </c>
      <c r="H88" s="109"/>
      <c r="I88" s="109"/>
      <c r="J88" s="109">
        <v>0.1</v>
      </c>
      <c r="K88" s="110" t="s">
        <v>214</v>
      </c>
      <c r="L88" s="124">
        <v>63</v>
      </c>
      <c r="M88" s="116" t="s">
        <v>341</v>
      </c>
      <c r="P88" s="114"/>
    </row>
    <row r="89" spans="1:16" s="113" customFormat="1" ht="15.75">
      <c r="A89" s="105">
        <v>25</v>
      </c>
      <c r="B89" s="106" t="s">
        <v>398</v>
      </c>
      <c r="C89" s="107" t="s">
        <v>86</v>
      </c>
      <c r="D89" s="108">
        <f t="shared" si="17"/>
        <v>0.4</v>
      </c>
      <c r="E89" s="108"/>
      <c r="F89" s="108">
        <f t="shared" si="18"/>
        <v>0.4</v>
      </c>
      <c r="G89" s="109">
        <v>0</v>
      </c>
      <c r="H89" s="109"/>
      <c r="I89" s="109"/>
      <c r="J89" s="109">
        <v>0.4</v>
      </c>
      <c r="K89" s="110" t="s">
        <v>214</v>
      </c>
      <c r="L89" s="124">
        <v>64</v>
      </c>
      <c r="M89" s="116" t="s">
        <v>341</v>
      </c>
      <c r="P89" s="114"/>
    </row>
    <row r="90" spans="1:16" s="113" customFormat="1" ht="15.75">
      <c r="A90" s="105">
        <v>26</v>
      </c>
      <c r="B90" s="106" t="s">
        <v>399</v>
      </c>
      <c r="C90" s="107" t="s">
        <v>86</v>
      </c>
      <c r="D90" s="108">
        <f t="shared" si="17"/>
        <v>0.3</v>
      </c>
      <c r="E90" s="108"/>
      <c r="F90" s="108">
        <f t="shared" si="18"/>
        <v>0.3</v>
      </c>
      <c r="G90" s="109">
        <v>0</v>
      </c>
      <c r="H90" s="109"/>
      <c r="I90" s="109"/>
      <c r="J90" s="109">
        <v>0.3</v>
      </c>
      <c r="K90" s="110" t="s">
        <v>214</v>
      </c>
      <c r="L90" s="124">
        <v>65</v>
      </c>
      <c r="M90" s="116" t="s">
        <v>341</v>
      </c>
      <c r="P90" s="114"/>
    </row>
    <row r="91" spans="1:16" s="113" customFormat="1" ht="15.75">
      <c r="A91" s="105">
        <v>27</v>
      </c>
      <c r="B91" s="106" t="s">
        <v>400</v>
      </c>
      <c r="C91" s="107" t="s">
        <v>86</v>
      </c>
      <c r="D91" s="108">
        <f t="shared" si="17"/>
        <v>0.33</v>
      </c>
      <c r="E91" s="108"/>
      <c r="F91" s="108">
        <f t="shared" si="18"/>
        <v>0.33</v>
      </c>
      <c r="G91" s="109">
        <v>0</v>
      </c>
      <c r="H91" s="109"/>
      <c r="I91" s="109"/>
      <c r="J91" s="109">
        <v>0.33</v>
      </c>
      <c r="K91" s="110" t="s">
        <v>223</v>
      </c>
      <c r="L91" s="124">
        <v>66</v>
      </c>
      <c r="M91" s="116" t="s">
        <v>341</v>
      </c>
      <c r="P91" s="114"/>
    </row>
    <row r="92" spans="1:16" s="113" customFormat="1" ht="15.75">
      <c r="A92" s="105">
        <v>28</v>
      </c>
      <c r="B92" s="106" t="s">
        <v>401</v>
      </c>
      <c r="C92" s="107" t="s">
        <v>86</v>
      </c>
      <c r="D92" s="108">
        <f t="shared" si="17"/>
        <v>0.3</v>
      </c>
      <c r="E92" s="108"/>
      <c r="F92" s="108">
        <f t="shared" si="18"/>
        <v>0.3</v>
      </c>
      <c r="G92" s="109">
        <v>0</v>
      </c>
      <c r="H92" s="109"/>
      <c r="I92" s="109"/>
      <c r="J92" s="109">
        <v>0.3</v>
      </c>
      <c r="K92" s="110" t="s">
        <v>223</v>
      </c>
      <c r="L92" s="124">
        <v>67</v>
      </c>
      <c r="M92" s="116" t="s">
        <v>341</v>
      </c>
      <c r="P92" s="114"/>
    </row>
    <row r="93" spans="1:16" s="113" customFormat="1" ht="15.75">
      <c r="A93" s="105">
        <v>29</v>
      </c>
      <c r="B93" s="106" t="s">
        <v>402</v>
      </c>
      <c r="C93" s="107" t="s">
        <v>86</v>
      </c>
      <c r="D93" s="108">
        <f t="shared" si="17"/>
        <v>0.13</v>
      </c>
      <c r="E93" s="108"/>
      <c r="F93" s="108">
        <f t="shared" si="18"/>
        <v>0.13</v>
      </c>
      <c r="G93" s="109">
        <v>0.13</v>
      </c>
      <c r="H93" s="109"/>
      <c r="I93" s="109"/>
      <c r="J93" s="109">
        <v>0</v>
      </c>
      <c r="K93" s="110" t="s">
        <v>223</v>
      </c>
      <c r="L93" s="124">
        <v>68</v>
      </c>
      <c r="M93" s="116" t="s">
        <v>341</v>
      </c>
      <c r="P93" s="114"/>
    </row>
    <row r="94" spans="1:16" s="113" customFormat="1" ht="15.75">
      <c r="A94" s="105">
        <v>30</v>
      </c>
      <c r="B94" s="106" t="s">
        <v>403</v>
      </c>
      <c r="C94" s="107" t="s">
        <v>86</v>
      </c>
      <c r="D94" s="108">
        <f t="shared" si="17"/>
        <v>0.12</v>
      </c>
      <c r="E94" s="108"/>
      <c r="F94" s="108">
        <f t="shared" si="18"/>
        <v>0.12</v>
      </c>
      <c r="G94" s="109">
        <v>0.12</v>
      </c>
      <c r="H94" s="109"/>
      <c r="I94" s="109"/>
      <c r="J94" s="109">
        <v>0</v>
      </c>
      <c r="K94" s="110" t="s">
        <v>223</v>
      </c>
      <c r="L94" s="124">
        <v>69</v>
      </c>
      <c r="M94" s="116" t="s">
        <v>341</v>
      </c>
      <c r="P94" s="114"/>
    </row>
    <row r="95" spans="1:16" s="113" customFormat="1" ht="15.75">
      <c r="A95" s="105">
        <v>31</v>
      </c>
      <c r="B95" s="106" t="s">
        <v>404</v>
      </c>
      <c r="C95" s="107" t="s">
        <v>86</v>
      </c>
      <c r="D95" s="108">
        <f t="shared" si="17"/>
        <v>0.04</v>
      </c>
      <c r="E95" s="108"/>
      <c r="F95" s="108">
        <f t="shared" si="18"/>
        <v>0.04</v>
      </c>
      <c r="G95" s="109">
        <v>0</v>
      </c>
      <c r="H95" s="109"/>
      <c r="I95" s="109"/>
      <c r="J95" s="109">
        <v>0.04</v>
      </c>
      <c r="K95" s="110" t="s">
        <v>223</v>
      </c>
      <c r="L95" s="124">
        <v>70</v>
      </c>
      <c r="M95" s="116" t="s">
        <v>341</v>
      </c>
      <c r="P95" s="114"/>
    </row>
    <row r="96" spans="1:16" s="113" customFormat="1" ht="15.75">
      <c r="A96" s="105">
        <v>32</v>
      </c>
      <c r="B96" s="106" t="s">
        <v>405</v>
      </c>
      <c r="C96" s="107" t="s">
        <v>86</v>
      </c>
      <c r="D96" s="108">
        <f t="shared" si="17"/>
        <v>0.3</v>
      </c>
      <c r="E96" s="108">
        <v>0.15</v>
      </c>
      <c r="F96" s="108">
        <f t="shared" si="18"/>
        <v>0.15</v>
      </c>
      <c r="G96" s="109">
        <v>0</v>
      </c>
      <c r="H96" s="109"/>
      <c r="I96" s="109"/>
      <c r="J96" s="109">
        <v>0.15</v>
      </c>
      <c r="K96" s="110" t="s">
        <v>208</v>
      </c>
      <c r="L96" s="124">
        <v>71</v>
      </c>
      <c r="M96" s="116" t="s">
        <v>341</v>
      </c>
      <c r="P96" s="114"/>
    </row>
    <row r="97" spans="1:16" s="113" customFormat="1" ht="31.5">
      <c r="A97" s="105">
        <v>33</v>
      </c>
      <c r="B97" s="106" t="s">
        <v>406</v>
      </c>
      <c r="C97" s="107" t="s">
        <v>86</v>
      </c>
      <c r="D97" s="108">
        <f t="shared" si="17"/>
        <v>0.2</v>
      </c>
      <c r="E97" s="108"/>
      <c r="F97" s="108">
        <f t="shared" si="18"/>
        <v>0.2</v>
      </c>
      <c r="G97" s="109">
        <v>0</v>
      </c>
      <c r="H97" s="109"/>
      <c r="I97" s="109"/>
      <c r="J97" s="109">
        <v>0.2</v>
      </c>
      <c r="K97" s="110" t="s">
        <v>208</v>
      </c>
      <c r="L97" s="124">
        <v>72</v>
      </c>
      <c r="M97" s="116" t="s">
        <v>341</v>
      </c>
      <c r="P97" s="114"/>
    </row>
    <row r="98" spans="1:16" s="113" customFormat="1" ht="15.75">
      <c r="A98" s="105">
        <v>34</v>
      </c>
      <c r="B98" s="106" t="s">
        <v>407</v>
      </c>
      <c r="C98" s="107" t="s">
        <v>86</v>
      </c>
      <c r="D98" s="108">
        <f t="shared" si="17"/>
        <v>0.4</v>
      </c>
      <c r="E98" s="108"/>
      <c r="F98" s="108">
        <f t="shared" si="18"/>
        <v>0.4</v>
      </c>
      <c r="G98" s="109">
        <v>0</v>
      </c>
      <c r="H98" s="109"/>
      <c r="I98" s="109"/>
      <c r="J98" s="109">
        <v>0.4</v>
      </c>
      <c r="K98" s="110" t="s">
        <v>216</v>
      </c>
      <c r="L98" s="124">
        <v>73</v>
      </c>
      <c r="M98" s="116" t="s">
        <v>341</v>
      </c>
      <c r="P98" s="114"/>
    </row>
    <row r="99" spans="1:16" s="113" customFormat="1" ht="15.75">
      <c r="A99" s="105">
        <v>35</v>
      </c>
      <c r="B99" s="106" t="s">
        <v>408</v>
      </c>
      <c r="C99" s="107" t="s">
        <v>86</v>
      </c>
      <c r="D99" s="108">
        <f t="shared" si="17"/>
        <v>0.3</v>
      </c>
      <c r="E99" s="108"/>
      <c r="F99" s="108">
        <f t="shared" si="18"/>
        <v>0.3</v>
      </c>
      <c r="G99" s="109">
        <v>0.3</v>
      </c>
      <c r="H99" s="109"/>
      <c r="I99" s="109"/>
      <c r="J99" s="109">
        <v>0</v>
      </c>
      <c r="K99" s="110" t="s">
        <v>217</v>
      </c>
      <c r="L99" s="124">
        <v>74</v>
      </c>
      <c r="M99" s="116" t="s">
        <v>341</v>
      </c>
      <c r="P99" s="114"/>
    </row>
    <row r="100" spans="1:16" s="113" customFormat="1" ht="15.75">
      <c r="A100" s="105">
        <v>36</v>
      </c>
      <c r="B100" s="106" t="s">
        <v>409</v>
      </c>
      <c r="C100" s="107" t="s">
        <v>86</v>
      </c>
      <c r="D100" s="108">
        <f t="shared" si="17"/>
        <v>0.4</v>
      </c>
      <c r="E100" s="108"/>
      <c r="F100" s="108">
        <f t="shared" si="18"/>
        <v>0.4</v>
      </c>
      <c r="G100" s="109">
        <v>0.4</v>
      </c>
      <c r="H100" s="109"/>
      <c r="I100" s="109"/>
      <c r="J100" s="109">
        <v>0</v>
      </c>
      <c r="K100" s="110" t="s">
        <v>217</v>
      </c>
      <c r="L100" s="124">
        <v>75</v>
      </c>
      <c r="M100" s="116" t="s">
        <v>341</v>
      </c>
      <c r="P100" s="114"/>
    </row>
    <row r="101" spans="1:16" s="113" customFormat="1" ht="15.75">
      <c r="A101" s="105">
        <v>37</v>
      </c>
      <c r="B101" s="106" t="s">
        <v>410</v>
      </c>
      <c r="C101" s="107" t="s">
        <v>86</v>
      </c>
      <c r="D101" s="108">
        <f t="shared" si="17"/>
        <v>0.5</v>
      </c>
      <c r="E101" s="108"/>
      <c r="F101" s="108">
        <f t="shared" si="18"/>
        <v>0.5</v>
      </c>
      <c r="G101" s="109">
        <v>0.5</v>
      </c>
      <c r="H101" s="109"/>
      <c r="I101" s="109"/>
      <c r="J101" s="109">
        <v>0</v>
      </c>
      <c r="K101" s="110" t="s">
        <v>203</v>
      </c>
      <c r="L101" s="124">
        <v>76</v>
      </c>
      <c r="M101" s="116" t="s">
        <v>341</v>
      </c>
      <c r="P101" s="114"/>
    </row>
    <row r="102" spans="1:16" s="113" customFormat="1" ht="15.75">
      <c r="A102" s="105">
        <v>38</v>
      </c>
      <c r="B102" s="106" t="s">
        <v>411</v>
      </c>
      <c r="C102" s="107" t="s">
        <v>86</v>
      </c>
      <c r="D102" s="108">
        <f t="shared" si="17"/>
        <v>0.3</v>
      </c>
      <c r="E102" s="108"/>
      <c r="F102" s="108">
        <f t="shared" si="18"/>
        <v>0.3</v>
      </c>
      <c r="G102" s="109">
        <v>0</v>
      </c>
      <c r="H102" s="109"/>
      <c r="I102" s="109"/>
      <c r="J102" s="109">
        <v>0.3</v>
      </c>
      <c r="K102" s="110" t="s">
        <v>203</v>
      </c>
      <c r="L102" s="124">
        <v>77</v>
      </c>
      <c r="M102" s="116" t="s">
        <v>341</v>
      </c>
      <c r="P102" s="114"/>
    </row>
    <row r="103" spans="1:16" s="113" customFormat="1" ht="15.75">
      <c r="A103" s="105">
        <v>39</v>
      </c>
      <c r="B103" s="106" t="s">
        <v>412</v>
      </c>
      <c r="C103" s="107" t="s">
        <v>86</v>
      </c>
      <c r="D103" s="108">
        <f t="shared" si="17"/>
        <v>0.22000000000000003</v>
      </c>
      <c r="E103" s="108"/>
      <c r="F103" s="108">
        <f t="shared" si="18"/>
        <v>0.22000000000000003</v>
      </c>
      <c r="G103" s="109">
        <v>0.05</v>
      </c>
      <c r="H103" s="109"/>
      <c r="I103" s="109"/>
      <c r="J103" s="109">
        <v>0.17</v>
      </c>
      <c r="K103" s="110" t="s">
        <v>218</v>
      </c>
      <c r="L103" s="124">
        <v>78</v>
      </c>
      <c r="M103" s="116" t="s">
        <v>341</v>
      </c>
      <c r="P103" s="114"/>
    </row>
    <row r="104" spans="1:16" s="113" customFormat="1" ht="15.75">
      <c r="A104" s="105">
        <v>40</v>
      </c>
      <c r="B104" s="106" t="s">
        <v>413</v>
      </c>
      <c r="C104" s="107" t="s">
        <v>86</v>
      </c>
      <c r="D104" s="108">
        <f t="shared" si="17"/>
        <v>0.1</v>
      </c>
      <c r="E104" s="108"/>
      <c r="F104" s="108">
        <f t="shared" si="18"/>
        <v>0.1</v>
      </c>
      <c r="G104" s="109">
        <v>0</v>
      </c>
      <c r="H104" s="109"/>
      <c r="I104" s="109"/>
      <c r="J104" s="109">
        <v>0.1</v>
      </c>
      <c r="K104" s="110" t="s">
        <v>209</v>
      </c>
      <c r="L104" s="124">
        <v>79</v>
      </c>
      <c r="M104" s="116" t="s">
        <v>341</v>
      </c>
      <c r="P104" s="114"/>
    </row>
    <row r="105" spans="1:16" s="113" customFormat="1" ht="15.75">
      <c r="A105" s="105">
        <v>41</v>
      </c>
      <c r="B105" s="106" t="s">
        <v>414</v>
      </c>
      <c r="C105" s="107" t="s">
        <v>86</v>
      </c>
      <c r="D105" s="108">
        <f t="shared" si="17"/>
        <v>0.45</v>
      </c>
      <c r="E105" s="108"/>
      <c r="F105" s="108">
        <f t="shared" si="18"/>
        <v>0.45</v>
      </c>
      <c r="G105" s="109">
        <v>0</v>
      </c>
      <c r="H105" s="109"/>
      <c r="I105" s="109"/>
      <c r="J105" s="109">
        <v>0.45</v>
      </c>
      <c r="K105" s="110" t="s">
        <v>209</v>
      </c>
      <c r="L105" s="124">
        <v>80</v>
      </c>
      <c r="M105" s="116" t="s">
        <v>341</v>
      </c>
      <c r="P105" s="114"/>
    </row>
    <row r="106" spans="1:16" s="113" customFormat="1" ht="15.75">
      <c r="A106" s="105">
        <v>42</v>
      </c>
      <c r="B106" s="106" t="s">
        <v>415</v>
      </c>
      <c r="C106" s="107" t="s">
        <v>86</v>
      </c>
      <c r="D106" s="108">
        <f t="shared" si="17"/>
        <v>0.4</v>
      </c>
      <c r="E106" s="108"/>
      <c r="F106" s="108">
        <f t="shared" si="18"/>
        <v>0.4</v>
      </c>
      <c r="G106" s="109">
        <v>0</v>
      </c>
      <c r="H106" s="109"/>
      <c r="I106" s="109"/>
      <c r="J106" s="109">
        <v>0.4</v>
      </c>
      <c r="K106" s="110" t="s">
        <v>221</v>
      </c>
      <c r="L106" s="124">
        <v>81</v>
      </c>
      <c r="M106" s="116" t="s">
        <v>341</v>
      </c>
      <c r="P106" s="114"/>
    </row>
    <row r="107" spans="1:16" s="113" customFormat="1" ht="15.75">
      <c r="A107" s="105">
        <v>43</v>
      </c>
      <c r="B107" s="106" t="s">
        <v>416</v>
      </c>
      <c r="C107" s="107" t="s">
        <v>86</v>
      </c>
      <c r="D107" s="108">
        <f t="shared" si="17"/>
        <v>0.3</v>
      </c>
      <c r="E107" s="108"/>
      <c r="F107" s="108">
        <f t="shared" si="18"/>
        <v>0.3</v>
      </c>
      <c r="G107" s="109">
        <v>0.3</v>
      </c>
      <c r="H107" s="109"/>
      <c r="I107" s="109"/>
      <c r="J107" s="109">
        <v>0</v>
      </c>
      <c r="K107" s="110" t="s">
        <v>221</v>
      </c>
      <c r="L107" s="124">
        <v>82</v>
      </c>
      <c r="M107" s="116" t="s">
        <v>341</v>
      </c>
      <c r="P107" s="114"/>
    </row>
    <row r="108" spans="1:16" s="113" customFormat="1" ht="15.75">
      <c r="A108" s="105">
        <v>44</v>
      </c>
      <c r="B108" s="106" t="s">
        <v>417</v>
      </c>
      <c r="C108" s="107" t="s">
        <v>86</v>
      </c>
      <c r="D108" s="108">
        <f t="shared" si="17"/>
        <v>0.4</v>
      </c>
      <c r="E108" s="108"/>
      <c r="F108" s="108">
        <f t="shared" si="18"/>
        <v>0.4</v>
      </c>
      <c r="G108" s="109">
        <v>0.1</v>
      </c>
      <c r="H108" s="109"/>
      <c r="I108" s="109"/>
      <c r="J108" s="109">
        <v>0.3</v>
      </c>
      <c r="K108" s="110" t="s">
        <v>221</v>
      </c>
      <c r="L108" s="124">
        <v>83</v>
      </c>
      <c r="M108" s="116" t="s">
        <v>341</v>
      </c>
      <c r="P108" s="114"/>
    </row>
    <row r="109" spans="1:16" s="113" customFormat="1" ht="15.75">
      <c r="A109" s="105">
        <v>45</v>
      </c>
      <c r="B109" s="106" t="s">
        <v>418</v>
      </c>
      <c r="C109" s="107" t="s">
        <v>86</v>
      </c>
      <c r="D109" s="108">
        <f t="shared" si="17"/>
        <v>0.2</v>
      </c>
      <c r="E109" s="108"/>
      <c r="F109" s="108">
        <f t="shared" si="18"/>
        <v>0.2</v>
      </c>
      <c r="G109" s="109">
        <v>0.2</v>
      </c>
      <c r="H109" s="109"/>
      <c r="I109" s="109"/>
      <c r="J109" s="109">
        <v>0</v>
      </c>
      <c r="K109" s="110" t="s">
        <v>224</v>
      </c>
      <c r="L109" s="124">
        <v>84</v>
      </c>
      <c r="M109" s="116" t="s">
        <v>341</v>
      </c>
      <c r="P109" s="114"/>
    </row>
    <row r="110" spans="1:16" s="122" customFormat="1" ht="15.75">
      <c r="A110" s="102" t="s">
        <v>237</v>
      </c>
      <c r="B110" s="119" t="s">
        <v>82</v>
      </c>
      <c r="C110" s="120"/>
      <c r="D110" s="103">
        <f>SUM(D111:D114)</f>
        <v>10.020000000000001</v>
      </c>
      <c r="E110" s="103">
        <f t="shared" ref="E110:J110" si="19">SUM(E111:E114)</f>
        <v>0</v>
      </c>
      <c r="F110" s="103">
        <f t="shared" si="19"/>
        <v>10.020000000000001</v>
      </c>
      <c r="G110" s="103">
        <f t="shared" si="19"/>
        <v>5.32</v>
      </c>
      <c r="H110" s="103">
        <f t="shared" si="19"/>
        <v>0</v>
      </c>
      <c r="I110" s="103">
        <f t="shared" si="19"/>
        <v>0</v>
      </c>
      <c r="J110" s="103">
        <f t="shared" si="19"/>
        <v>4.7</v>
      </c>
      <c r="K110" s="121"/>
      <c r="L110" s="104"/>
      <c r="M110" s="104"/>
    </row>
    <row r="111" spans="1:16" s="113" customFormat="1" ht="15.75">
      <c r="A111" s="105">
        <v>1</v>
      </c>
      <c r="B111" s="106" t="s">
        <v>419</v>
      </c>
      <c r="C111" s="107" t="s">
        <v>87</v>
      </c>
      <c r="D111" s="108">
        <f>E111+F111</f>
        <v>0.09</v>
      </c>
      <c r="E111" s="108"/>
      <c r="F111" s="108">
        <f>SUM(G111:J111)</f>
        <v>0.09</v>
      </c>
      <c r="G111" s="109">
        <v>0.09</v>
      </c>
      <c r="H111" s="109"/>
      <c r="I111" s="109"/>
      <c r="J111" s="109">
        <v>0</v>
      </c>
      <c r="K111" s="110" t="s">
        <v>248</v>
      </c>
      <c r="L111" s="124">
        <v>85</v>
      </c>
      <c r="M111" s="116" t="s">
        <v>341</v>
      </c>
      <c r="P111" s="114"/>
    </row>
    <row r="112" spans="1:16" s="113" customFormat="1" ht="15.75">
      <c r="A112" s="105">
        <v>2</v>
      </c>
      <c r="B112" s="106" t="s">
        <v>420</v>
      </c>
      <c r="C112" s="107" t="s">
        <v>87</v>
      </c>
      <c r="D112" s="108">
        <f>E112+F112</f>
        <v>0.23</v>
      </c>
      <c r="E112" s="108"/>
      <c r="F112" s="108">
        <f>SUM(G112:J112)</f>
        <v>0.23</v>
      </c>
      <c r="G112" s="109">
        <v>0.23</v>
      </c>
      <c r="H112" s="109"/>
      <c r="I112" s="109"/>
      <c r="J112" s="109">
        <v>0</v>
      </c>
      <c r="K112" s="110" t="s">
        <v>248</v>
      </c>
      <c r="L112" s="124">
        <v>86</v>
      </c>
      <c r="M112" s="116" t="s">
        <v>341</v>
      </c>
      <c r="P112" s="114"/>
    </row>
    <row r="113" spans="1:16" s="113" customFormat="1" ht="31.5">
      <c r="A113" s="105">
        <v>3</v>
      </c>
      <c r="B113" s="106" t="s">
        <v>421</v>
      </c>
      <c r="C113" s="107" t="s">
        <v>87</v>
      </c>
      <c r="D113" s="108">
        <f>E113+F113</f>
        <v>8.8000000000000007</v>
      </c>
      <c r="E113" s="108"/>
      <c r="F113" s="108">
        <f>SUM(G113:J113)</f>
        <v>8.8000000000000007</v>
      </c>
      <c r="G113" s="109">
        <v>5</v>
      </c>
      <c r="H113" s="109"/>
      <c r="I113" s="109"/>
      <c r="J113" s="109">
        <v>3.8</v>
      </c>
      <c r="K113" s="110" t="s">
        <v>248</v>
      </c>
      <c r="L113" s="124">
        <v>87</v>
      </c>
      <c r="M113" s="116" t="s">
        <v>341</v>
      </c>
      <c r="P113" s="114"/>
    </row>
    <row r="114" spans="1:16" s="113" customFormat="1" ht="31.5">
      <c r="A114" s="105">
        <v>4</v>
      </c>
      <c r="B114" s="106" t="s">
        <v>422</v>
      </c>
      <c r="C114" s="107" t="s">
        <v>87</v>
      </c>
      <c r="D114" s="108">
        <f>E114+F114</f>
        <v>0.9</v>
      </c>
      <c r="E114" s="108"/>
      <c r="F114" s="108">
        <f>SUM(G114:J114)</f>
        <v>0.9</v>
      </c>
      <c r="G114" s="109">
        <v>0</v>
      </c>
      <c r="H114" s="109"/>
      <c r="I114" s="109"/>
      <c r="J114" s="109">
        <v>0.9</v>
      </c>
      <c r="K114" s="110" t="s">
        <v>248</v>
      </c>
      <c r="L114" s="124">
        <v>88</v>
      </c>
      <c r="M114" s="116" t="s">
        <v>341</v>
      </c>
      <c r="P114" s="114"/>
    </row>
    <row r="115" spans="1:16" s="122" customFormat="1" ht="15.75">
      <c r="A115" s="102" t="s">
        <v>238</v>
      </c>
      <c r="B115" s="101" t="s">
        <v>84</v>
      </c>
      <c r="C115" s="120"/>
      <c r="D115" s="103">
        <f>SUM(D116:D117)</f>
        <v>1.48</v>
      </c>
      <c r="E115" s="103">
        <f t="shared" ref="E115:J115" si="20">SUM(E116:E117)</f>
        <v>0.87999999999999989</v>
      </c>
      <c r="F115" s="103">
        <f t="shared" si="20"/>
        <v>0.6</v>
      </c>
      <c r="G115" s="103">
        <f t="shared" si="20"/>
        <v>0.1</v>
      </c>
      <c r="H115" s="103">
        <f t="shared" si="20"/>
        <v>0</v>
      </c>
      <c r="I115" s="103">
        <f t="shared" si="20"/>
        <v>0</v>
      </c>
      <c r="J115" s="103">
        <f t="shared" si="20"/>
        <v>0.5</v>
      </c>
      <c r="K115" s="121"/>
      <c r="L115" s="104"/>
      <c r="M115" s="104"/>
    </row>
    <row r="116" spans="1:16" s="113" customFormat="1" ht="15.75">
      <c r="A116" s="105">
        <v>1</v>
      </c>
      <c r="B116" s="106" t="s">
        <v>423</v>
      </c>
      <c r="C116" s="107" t="s">
        <v>89</v>
      </c>
      <c r="D116" s="108">
        <f>E116+F116</f>
        <v>0.28000000000000003</v>
      </c>
      <c r="E116" s="108">
        <v>0.18</v>
      </c>
      <c r="F116" s="108">
        <f>SUM(G116:J116)</f>
        <v>0.1</v>
      </c>
      <c r="G116" s="109">
        <v>0</v>
      </c>
      <c r="H116" s="109"/>
      <c r="I116" s="109"/>
      <c r="J116" s="109">
        <v>0.1</v>
      </c>
      <c r="K116" s="110" t="s">
        <v>291</v>
      </c>
      <c r="L116" s="124">
        <v>89</v>
      </c>
      <c r="M116" s="116" t="s">
        <v>341</v>
      </c>
      <c r="P116" s="114"/>
    </row>
    <row r="117" spans="1:16" s="113" customFormat="1" ht="15.75">
      <c r="A117" s="105">
        <v>2</v>
      </c>
      <c r="B117" s="106" t="s">
        <v>424</v>
      </c>
      <c r="C117" s="107" t="s">
        <v>89</v>
      </c>
      <c r="D117" s="108">
        <f>E117+F117</f>
        <v>1.2</v>
      </c>
      <c r="E117" s="108">
        <v>0.7</v>
      </c>
      <c r="F117" s="108">
        <f>SUM(G117:J117)</f>
        <v>0.5</v>
      </c>
      <c r="G117" s="109">
        <v>0.1</v>
      </c>
      <c r="H117" s="109"/>
      <c r="I117" s="109"/>
      <c r="J117" s="109">
        <v>0.4</v>
      </c>
      <c r="K117" s="110" t="s">
        <v>199</v>
      </c>
      <c r="L117" s="124">
        <v>90</v>
      </c>
      <c r="M117" s="116" t="s">
        <v>341</v>
      </c>
      <c r="P117" s="114"/>
    </row>
    <row r="118" spans="1:16" s="122" customFormat="1" ht="15.75">
      <c r="A118" s="102" t="s">
        <v>239</v>
      </c>
      <c r="B118" s="127" t="s">
        <v>425</v>
      </c>
      <c r="C118" s="120"/>
      <c r="D118" s="103">
        <f>SUM(D119:D121)</f>
        <v>8.67</v>
      </c>
      <c r="E118" s="103">
        <f t="shared" ref="E118:J118" si="21">SUM(E119:E121)</f>
        <v>4.07</v>
      </c>
      <c r="F118" s="103">
        <f t="shared" si="21"/>
        <v>4.5999999999999996</v>
      </c>
      <c r="G118" s="103">
        <f t="shared" si="21"/>
        <v>0</v>
      </c>
      <c r="H118" s="103">
        <f t="shared" si="21"/>
        <v>0</v>
      </c>
      <c r="I118" s="103">
        <f t="shared" si="21"/>
        <v>0</v>
      </c>
      <c r="J118" s="103">
        <f t="shared" si="21"/>
        <v>4.5999999999999996</v>
      </c>
      <c r="K118" s="121"/>
      <c r="L118" s="104"/>
      <c r="M118" s="104"/>
    </row>
    <row r="119" spans="1:16" s="113" customFormat="1" ht="15.75">
      <c r="A119" s="105">
        <v>1</v>
      </c>
      <c r="B119" s="106" t="s">
        <v>426</v>
      </c>
      <c r="C119" s="107" t="s">
        <v>41</v>
      </c>
      <c r="D119" s="108">
        <f>E119+F119</f>
        <v>4.3499999999999996</v>
      </c>
      <c r="E119" s="108">
        <v>2.85</v>
      </c>
      <c r="F119" s="108">
        <f>SUM(G119:J119)</f>
        <v>1.5</v>
      </c>
      <c r="G119" s="109">
        <v>0</v>
      </c>
      <c r="H119" s="109"/>
      <c r="I119" s="109"/>
      <c r="J119" s="109">
        <v>1.5</v>
      </c>
      <c r="K119" s="110" t="s">
        <v>197</v>
      </c>
      <c r="L119" s="124">
        <v>91</v>
      </c>
      <c r="M119" s="116" t="s">
        <v>341</v>
      </c>
      <c r="P119" s="114"/>
    </row>
    <row r="120" spans="1:16" s="113" customFormat="1" ht="15.75">
      <c r="A120" s="105">
        <v>2</v>
      </c>
      <c r="B120" s="106" t="s">
        <v>427</v>
      </c>
      <c r="C120" s="107" t="s">
        <v>41</v>
      </c>
      <c r="D120" s="108">
        <f>E120+F120</f>
        <v>2.72</v>
      </c>
      <c r="E120" s="108">
        <v>0.12</v>
      </c>
      <c r="F120" s="108">
        <f>SUM(G120:J120)</f>
        <v>2.6</v>
      </c>
      <c r="G120" s="109">
        <v>0</v>
      </c>
      <c r="H120" s="109"/>
      <c r="I120" s="109"/>
      <c r="J120" s="109">
        <v>2.6</v>
      </c>
      <c r="K120" s="110" t="s">
        <v>197</v>
      </c>
      <c r="L120" s="124">
        <v>92</v>
      </c>
      <c r="M120" s="116" t="s">
        <v>341</v>
      </c>
      <c r="P120" s="114"/>
    </row>
    <row r="121" spans="1:16" s="113" customFormat="1" ht="15.75">
      <c r="A121" s="105">
        <v>3</v>
      </c>
      <c r="B121" s="106" t="s">
        <v>428</v>
      </c>
      <c r="C121" s="107" t="s">
        <v>41</v>
      </c>
      <c r="D121" s="108">
        <f>E121+F121</f>
        <v>1.6</v>
      </c>
      <c r="E121" s="108">
        <v>1.1000000000000001</v>
      </c>
      <c r="F121" s="108">
        <f>SUM(G121:J121)</f>
        <v>0.5</v>
      </c>
      <c r="G121" s="109">
        <v>0</v>
      </c>
      <c r="H121" s="109"/>
      <c r="I121" s="109"/>
      <c r="J121" s="109">
        <v>0.5</v>
      </c>
      <c r="K121" s="110" t="s">
        <v>207</v>
      </c>
      <c r="L121" s="124">
        <v>93</v>
      </c>
      <c r="M121" s="116" t="s">
        <v>341</v>
      </c>
      <c r="P121" s="114"/>
    </row>
    <row r="122" spans="1:16" s="122" customFormat="1" ht="15.75">
      <c r="A122" s="102" t="s">
        <v>240</v>
      </c>
      <c r="B122" s="119" t="s">
        <v>130</v>
      </c>
      <c r="C122" s="120"/>
      <c r="D122" s="103">
        <f>SUM(D123:D129)</f>
        <v>0.82000000000000006</v>
      </c>
      <c r="E122" s="103">
        <f t="shared" ref="E122:J122" si="22">SUM(E123:E129)</f>
        <v>0.19</v>
      </c>
      <c r="F122" s="103">
        <f t="shared" si="22"/>
        <v>0.63000000000000012</v>
      </c>
      <c r="G122" s="103">
        <f t="shared" si="22"/>
        <v>0.26</v>
      </c>
      <c r="H122" s="103">
        <f t="shared" si="22"/>
        <v>0</v>
      </c>
      <c r="I122" s="103">
        <f t="shared" si="22"/>
        <v>0</v>
      </c>
      <c r="J122" s="103">
        <f t="shared" si="22"/>
        <v>0.37</v>
      </c>
      <c r="K122" s="121"/>
      <c r="L122" s="104"/>
      <c r="M122" s="104"/>
    </row>
    <row r="123" spans="1:16" s="113" customFormat="1" ht="15.75">
      <c r="A123" s="105">
        <v>1</v>
      </c>
      <c r="B123" s="106" t="s">
        <v>429</v>
      </c>
      <c r="C123" s="107" t="s">
        <v>128</v>
      </c>
      <c r="D123" s="108">
        <f t="shared" ref="D123:D129" si="23">E123+F123</f>
        <v>0.1</v>
      </c>
      <c r="E123" s="108"/>
      <c r="F123" s="108">
        <f t="shared" ref="F123:F129" si="24">SUM(G123:J123)</f>
        <v>0.1</v>
      </c>
      <c r="G123" s="109">
        <v>0</v>
      </c>
      <c r="H123" s="109"/>
      <c r="I123" s="109"/>
      <c r="J123" s="109">
        <v>0.1</v>
      </c>
      <c r="K123" s="110" t="s">
        <v>197</v>
      </c>
      <c r="L123" s="124">
        <v>94</v>
      </c>
      <c r="M123" s="116" t="s">
        <v>341</v>
      </c>
      <c r="P123" s="114"/>
    </row>
    <row r="124" spans="1:16" s="113" customFormat="1" ht="15.75">
      <c r="A124" s="105">
        <v>2</v>
      </c>
      <c r="B124" s="106" t="s">
        <v>283</v>
      </c>
      <c r="C124" s="107" t="s">
        <v>128</v>
      </c>
      <c r="D124" s="108">
        <f t="shared" si="23"/>
        <v>0.04</v>
      </c>
      <c r="E124" s="108">
        <v>0.03</v>
      </c>
      <c r="F124" s="108">
        <f t="shared" si="24"/>
        <v>0.01</v>
      </c>
      <c r="G124" s="109">
        <v>0.01</v>
      </c>
      <c r="H124" s="109"/>
      <c r="I124" s="109"/>
      <c r="J124" s="109">
        <v>0</v>
      </c>
      <c r="K124" s="110" t="s">
        <v>220</v>
      </c>
      <c r="L124" s="124">
        <v>95</v>
      </c>
      <c r="M124" s="116" t="s">
        <v>341</v>
      </c>
      <c r="P124" s="114"/>
    </row>
    <row r="125" spans="1:16" s="113" customFormat="1" ht="15.75">
      <c r="A125" s="105">
        <v>3</v>
      </c>
      <c r="B125" s="106" t="s">
        <v>430</v>
      </c>
      <c r="C125" s="107" t="s">
        <v>128</v>
      </c>
      <c r="D125" s="108">
        <f t="shared" si="23"/>
        <v>0.1</v>
      </c>
      <c r="E125" s="108"/>
      <c r="F125" s="108">
        <f t="shared" si="24"/>
        <v>0.1</v>
      </c>
      <c r="G125" s="109">
        <v>0</v>
      </c>
      <c r="H125" s="109"/>
      <c r="I125" s="109"/>
      <c r="J125" s="109">
        <v>0.1</v>
      </c>
      <c r="K125" s="110" t="s">
        <v>204</v>
      </c>
      <c r="L125" s="124">
        <v>96</v>
      </c>
      <c r="M125" s="116" t="s">
        <v>341</v>
      </c>
      <c r="P125" s="114"/>
    </row>
    <row r="126" spans="1:16" s="113" customFormat="1" ht="15.75">
      <c r="A126" s="105">
        <v>4</v>
      </c>
      <c r="B126" s="106" t="s">
        <v>284</v>
      </c>
      <c r="C126" s="107" t="s">
        <v>128</v>
      </c>
      <c r="D126" s="108">
        <f t="shared" si="23"/>
        <v>0.2</v>
      </c>
      <c r="E126" s="108"/>
      <c r="F126" s="108">
        <f t="shared" si="24"/>
        <v>0.2</v>
      </c>
      <c r="G126" s="109">
        <v>0.2</v>
      </c>
      <c r="H126" s="109"/>
      <c r="I126" s="109"/>
      <c r="J126" s="109">
        <v>0</v>
      </c>
      <c r="K126" s="110" t="s">
        <v>218</v>
      </c>
      <c r="L126" s="124">
        <v>97</v>
      </c>
      <c r="M126" s="116" t="s">
        <v>341</v>
      </c>
      <c r="P126" s="114"/>
    </row>
    <row r="127" spans="1:16" s="113" customFormat="1" ht="15.75">
      <c r="A127" s="105">
        <v>5</v>
      </c>
      <c r="B127" s="106" t="s">
        <v>431</v>
      </c>
      <c r="C127" s="107" t="s">
        <v>128</v>
      </c>
      <c r="D127" s="108">
        <f t="shared" si="23"/>
        <v>0.15</v>
      </c>
      <c r="E127" s="108">
        <v>0.03</v>
      </c>
      <c r="F127" s="108">
        <f t="shared" si="24"/>
        <v>0.12</v>
      </c>
      <c r="G127" s="109">
        <v>0</v>
      </c>
      <c r="H127" s="109"/>
      <c r="I127" s="109"/>
      <c r="J127" s="109">
        <v>0.12</v>
      </c>
      <c r="K127" s="110" t="s">
        <v>224</v>
      </c>
      <c r="L127" s="124">
        <v>98</v>
      </c>
      <c r="M127" s="116" t="s">
        <v>341</v>
      </c>
      <c r="P127" s="114"/>
    </row>
    <row r="128" spans="1:16" s="113" customFormat="1" ht="15.75">
      <c r="A128" s="105">
        <v>6</v>
      </c>
      <c r="B128" s="106" t="s">
        <v>432</v>
      </c>
      <c r="C128" s="107" t="s">
        <v>128</v>
      </c>
      <c r="D128" s="108">
        <f t="shared" si="23"/>
        <v>0.08</v>
      </c>
      <c r="E128" s="108">
        <v>0.03</v>
      </c>
      <c r="F128" s="108">
        <f t="shared" si="24"/>
        <v>0.05</v>
      </c>
      <c r="G128" s="109">
        <v>0.05</v>
      </c>
      <c r="H128" s="109"/>
      <c r="I128" s="109"/>
      <c r="J128" s="109">
        <v>0</v>
      </c>
      <c r="K128" s="110" t="s">
        <v>224</v>
      </c>
      <c r="L128" s="124">
        <v>99</v>
      </c>
      <c r="M128" s="116" t="s">
        <v>341</v>
      </c>
      <c r="P128" s="114"/>
    </row>
    <row r="129" spans="1:16" s="113" customFormat="1" ht="15.75">
      <c r="A129" s="105">
        <v>7</v>
      </c>
      <c r="B129" s="106" t="s">
        <v>433</v>
      </c>
      <c r="C129" s="107" t="s">
        <v>128</v>
      </c>
      <c r="D129" s="108">
        <f t="shared" si="23"/>
        <v>0.15000000000000002</v>
      </c>
      <c r="E129" s="108">
        <v>0.1</v>
      </c>
      <c r="F129" s="108">
        <f t="shared" si="24"/>
        <v>0.05</v>
      </c>
      <c r="G129" s="109">
        <v>0</v>
      </c>
      <c r="H129" s="109"/>
      <c r="I129" s="109"/>
      <c r="J129" s="109">
        <v>0.05</v>
      </c>
      <c r="K129" s="110" t="s">
        <v>224</v>
      </c>
      <c r="L129" s="124">
        <v>100</v>
      </c>
      <c r="M129" s="116" t="s">
        <v>341</v>
      </c>
      <c r="P129" s="114"/>
    </row>
    <row r="130" spans="1:16" s="122" customFormat="1" ht="15.75">
      <c r="A130" s="102" t="s">
        <v>241</v>
      </c>
      <c r="B130" s="101" t="s">
        <v>131</v>
      </c>
      <c r="C130" s="120"/>
      <c r="D130" s="103">
        <f>D131</f>
        <v>0.2</v>
      </c>
      <c r="E130" s="103">
        <f t="shared" ref="E130:J130" si="25">E131</f>
        <v>0</v>
      </c>
      <c r="F130" s="103">
        <f t="shared" si="25"/>
        <v>0.2</v>
      </c>
      <c r="G130" s="103">
        <f t="shared" si="25"/>
        <v>0.2</v>
      </c>
      <c r="H130" s="103">
        <f t="shared" si="25"/>
        <v>0</v>
      </c>
      <c r="I130" s="103">
        <f t="shared" si="25"/>
        <v>0</v>
      </c>
      <c r="J130" s="103">
        <f t="shared" si="25"/>
        <v>0</v>
      </c>
      <c r="K130" s="121"/>
      <c r="L130" s="104"/>
      <c r="M130" s="104"/>
    </row>
    <row r="131" spans="1:16" s="113" customFormat="1" ht="15.75">
      <c r="A131" s="105">
        <v>1</v>
      </c>
      <c r="B131" s="106" t="s">
        <v>434</v>
      </c>
      <c r="C131" s="107" t="s">
        <v>129</v>
      </c>
      <c r="D131" s="108">
        <f>E131+F131</f>
        <v>0.2</v>
      </c>
      <c r="E131" s="108"/>
      <c r="F131" s="108">
        <f>SUM(G131:J131)</f>
        <v>0.2</v>
      </c>
      <c r="G131" s="109">
        <v>0.2</v>
      </c>
      <c r="H131" s="109"/>
      <c r="I131" s="109"/>
      <c r="J131" s="109">
        <v>0</v>
      </c>
      <c r="K131" s="110" t="s">
        <v>216</v>
      </c>
      <c r="L131" s="124">
        <v>101</v>
      </c>
      <c r="M131" s="116" t="s">
        <v>341</v>
      </c>
      <c r="P131" s="114"/>
    </row>
    <row r="132" spans="1:16" s="122" customFormat="1" ht="63">
      <c r="A132" s="102" t="s">
        <v>285</v>
      </c>
      <c r="B132" s="119" t="s">
        <v>286</v>
      </c>
      <c r="C132" s="120"/>
      <c r="D132" s="103">
        <f>SUM(D133,D176)</f>
        <v>136.4</v>
      </c>
      <c r="E132" s="103">
        <f t="shared" ref="E132:J132" si="26">SUM(E133,E176)</f>
        <v>13.440000000000001</v>
      </c>
      <c r="F132" s="103">
        <f t="shared" si="26"/>
        <v>122.96000000000001</v>
      </c>
      <c r="G132" s="103">
        <f t="shared" si="26"/>
        <v>28.33</v>
      </c>
      <c r="H132" s="103">
        <f t="shared" si="26"/>
        <v>0</v>
      </c>
      <c r="I132" s="103">
        <f t="shared" si="26"/>
        <v>5</v>
      </c>
      <c r="J132" s="103">
        <f t="shared" si="26"/>
        <v>89.63</v>
      </c>
      <c r="K132" s="121"/>
      <c r="L132" s="104"/>
      <c r="M132" s="104"/>
    </row>
    <row r="133" spans="1:16" s="122" customFormat="1" ht="15.75">
      <c r="A133" s="102" t="s">
        <v>287</v>
      </c>
      <c r="B133" s="119" t="s">
        <v>29</v>
      </c>
      <c r="C133" s="120"/>
      <c r="D133" s="103">
        <f>SUM(D134,D139,D154,D169)</f>
        <v>80.23</v>
      </c>
      <c r="E133" s="103">
        <f t="shared" ref="E133:J133" si="27">SUM(E134,E139,E154,E169)</f>
        <v>5</v>
      </c>
      <c r="F133" s="103">
        <f t="shared" si="27"/>
        <v>75.23</v>
      </c>
      <c r="G133" s="103">
        <f t="shared" si="27"/>
        <v>18.25</v>
      </c>
      <c r="H133" s="103">
        <f t="shared" si="27"/>
        <v>0</v>
      </c>
      <c r="I133" s="103">
        <f t="shared" si="27"/>
        <v>0</v>
      </c>
      <c r="J133" s="103">
        <f t="shared" si="27"/>
        <v>56.98</v>
      </c>
      <c r="K133" s="121"/>
      <c r="L133" s="104"/>
      <c r="M133" s="104"/>
    </row>
    <row r="134" spans="1:16" s="122" customFormat="1" ht="15.75">
      <c r="A134" s="102" t="s">
        <v>288</v>
      </c>
      <c r="B134" s="119" t="s">
        <v>95</v>
      </c>
      <c r="C134" s="120"/>
      <c r="D134" s="103">
        <f>SUM(D135:D138)</f>
        <v>7.2</v>
      </c>
      <c r="E134" s="103">
        <f t="shared" ref="E134:J134" si="28">SUM(E135:E138)</f>
        <v>0</v>
      </c>
      <c r="F134" s="103">
        <f t="shared" si="28"/>
        <v>7.2</v>
      </c>
      <c r="G134" s="103">
        <f t="shared" si="28"/>
        <v>3</v>
      </c>
      <c r="H134" s="103">
        <f t="shared" si="28"/>
        <v>0</v>
      </c>
      <c r="I134" s="103">
        <f t="shared" si="28"/>
        <v>0</v>
      </c>
      <c r="J134" s="103">
        <f t="shared" si="28"/>
        <v>4.2</v>
      </c>
      <c r="K134" s="121"/>
      <c r="L134" s="104"/>
      <c r="M134" s="104"/>
    </row>
    <row r="135" spans="1:16" s="113" customFormat="1" ht="31.5">
      <c r="A135" s="105">
        <v>1</v>
      </c>
      <c r="B135" s="106" t="s">
        <v>435</v>
      </c>
      <c r="C135" s="107" t="s">
        <v>47</v>
      </c>
      <c r="D135" s="108">
        <f>E135+F135</f>
        <v>1</v>
      </c>
      <c r="E135" s="108"/>
      <c r="F135" s="108">
        <f>SUM(G135:J135)</f>
        <v>1</v>
      </c>
      <c r="G135" s="109">
        <v>1</v>
      </c>
      <c r="H135" s="109"/>
      <c r="I135" s="109"/>
      <c r="J135" s="109">
        <v>0</v>
      </c>
      <c r="K135" s="110" t="s">
        <v>197</v>
      </c>
      <c r="L135" s="124">
        <v>102</v>
      </c>
      <c r="M135" s="116"/>
      <c r="P135" s="114"/>
    </row>
    <row r="136" spans="1:16" s="113" customFormat="1" ht="15.75">
      <c r="A136" s="105">
        <v>2</v>
      </c>
      <c r="B136" s="106" t="s">
        <v>436</v>
      </c>
      <c r="C136" s="107" t="s">
        <v>47</v>
      </c>
      <c r="D136" s="108">
        <f>E136+F136</f>
        <v>4</v>
      </c>
      <c r="E136" s="108"/>
      <c r="F136" s="108">
        <f>SUM(G136:J136)</f>
        <v>4</v>
      </c>
      <c r="G136" s="109">
        <v>0</v>
      </c>
      <c r="H136" s="109"/>
      <c r="I136" s="109"/>
      <c r="J136" s="109">
        <v>4</v>
      </c>
      <c r="K136" s="110" t="s">
        <v>223</v>
      </c>
      <c r="L136" s="124">
        <v>103</v>
      </c>
      <c r="M136" s="116"/>
      <c r="P136" s="114"/>
    </row>
    <row r="137" spans="1:16" s="113" customFormat="1" ht="15.75">
      <c r="A137" s="105">
        <v>3</v>
      </c>
      <c r="B137" s="106" t="s">
        <v>95</v>
      </c>
      <c r="C137" s="107" t="s">
        <v>47</v>
      </c>
      <c r="D137" s="108">
        <f>E137+F137</f>
        <v>0.2</v>
      </c>
      <c r="E137" s="108"/>
      <c r="F137" s="108">
        <f>SUM(G137:J137)</f>
        <v>0.2</v>
      </c>
      <c r="G137" s="109">
        <v>0</v>
      </c>
      <c r="H137" s="109"/>
      <c r="I137" s="109"/>
      <c r="J137" s="109">
        <v>0.2</v>
      </c>
      <c r="K137" s="110" t="s">
        <v>216</v>
      </c>
      <c r="L137" s="124">
        <v>104</v>
      </c>
      <c r="M137" s="116"/>
      <c r="P137" s="114"/>
    </row>
    <row r="138" spans="1:16" s="113" customFormat="1" ht="31.5">
      <c r="A138" s="105">
        <v>4</v>
      </c>
      <c r="B138" s="106" t="s">
        <v>437</v>
      </c>
      <c r="C138" s="107" t="s">
        <v>47</v>
      </c>
      <c r="D138" s="108">
        <f>E138+F138</f>
        <v>2</v>
      </c>
      <c r="E138" s="108"/>
      <c r="F138" s="108">
        <f>SUM(G138:J138)</f>
        <v>2</v>
      </c>
      <c r="G138" s="109">
        <v>2</v>
      </c>
      <c r="H138" s="109"/>
      <c r="I138" s="109"/>
      <c r="J138" s="109">
        <v>0</v>
      </c>
      <c r="K138" s="110" t="s">
        <v>218</v>
      </c>
      <c r="L138" s="124">
        <v>105</v>
      </c>
      <c r="M138" s="116"/>
      <c r="P138" s="114"/>
    </row>
    <row r="139" spans="1:16" s="122" customFormat="1" ht="15.75">
      <c r="A139" s="102" t="s">
        <v>289</v>
      </c>
      <c r="B139" s="119" t="s">
        <v>32</v>
      </c>
      <c r="C139" s="120"/>
      <c r="D139" s="103">
        <f>SUM(D140:D153)</f>
        <v>34</v>
      </c>
      <c r="E139" s="103">
        <f t="shared" ref="E139:J139" si="29">SUM(E140:E153)</f>
        <v>0</v>
      </c>
      <c r="F139" s="103">
        <f t="shared" si="29"/>
        <v>34</v>
      </c>
      <c r="G139" s="103">
        <f t="shared" si="29"/>
        <v>0</v>
      </c>
      <c r="H139" s="103">
        <f t="shared" si="29"/>
        <v>0</v>
      </c>
      <c r="I139" s="103">
        <f t="shared" si="29"/>
        <v>0</v>
      </c>
      <c r="J139" s="103">
        <f t="shared" si="29"/>
        <v>34</v>
      </c>
      <c r="K139" s="121"/>
      <c r="L139" s="104"/>
      <c r="M139" s="104"/>
    </row>
    <row r="140" spans="1:16" s="113" customFormat="1" ht="15.75">
      <c r="A140" s="105">
        <v>1</v>
      </c>
      <c r="B140" s="106" t="s">
        <v>438</v>
      </c>
      <c r="C140" s="107" t="s">
        <v>37</v>
      </c>
      <c r="D140" s="108">
        <f t="shared" ref="D140:D153" si="30">E140+F140</f>
        <v>1</v>
      </c>
      <c r="E140" s="108"/>
      <c r="F140" s="108">
        <f t="shared" ref="F140:F153" si="31">SUM(G140:J140)</f>
        <v>1</v>
      </c>
      <c r="G140" s="109">
        <v>0</v>
      </c>
      <c r="H140" s="109"/>
      <c r="I140" s="109"/>
      <c r="J140" s="109">
        <v>1</v>
      </c>
      <c r="K140" s="110" t="s">
        <v>226</v>
      </c>
      <c r="L140" s="124">
        <v>106</v>
      </c>
      <c r="M140" s="116"/>
      <c r="P140" s="114"/>
    </row>
    <row r="141" spans="1:16" s="113" customFormat="1" ht="31.5">
      <c r="A141" s="105">
        <v>2</v>
      </c>
      <c r="B141" s="106" t="s">
        <v>439</v>
      </c>
      <c r="C141" s="107" t="s">
        <v>37</v>
      </c>
      <c r="D141" s="108">
        <f t="shared" si="30"/>
        <v>1</v>
      </c>
      <c r="E141" s="108"/>
      <c r="F141" s="108">
        <f t="shared" si="31"/>
        <v>1</v>
      </c>
      <c r="G141" s="109">
        <v>0</v>
      </c>
      <c r="H141" s="109"/>
      <c r="I141" s="109"/>
      <c r="J141" s="109">
        <v>1</v>
      </c>
      <c r="K141" s="110" t="s">
        <v>197</v>
      </c>
      <c r="L141" s="124">
        <v>107</v>
      </c>
      <c r="M141" s="116"/>
      <c r="P141" s="114"/>
    </row>
    <row r="142" spans="1:16" s="113" customFormat="1" ht="15.75">
      <c r="A142" s="105">
        <v>3</v>
      </c>
      <c r="B142" s="106" t="s">
        <v>440</v>
      </c>
      <c r="C142" s="107" t="s">
        <v>37</v>
      </c>
      <c r="D142" s="108">
        <f t="shared" si="30"/>
        <v>1</v>
      </c>
      <c r="E142" s="108"/>
      <c r="F142" s="108">
        <f t="shared" si="31"/>
        <v>1</v>
      </c>
      <c r="G142" s="109">
        <v>0</v>
      </c>
      <c r="H142" s="109"/>
      <c r="I142" s="109"/>
      <c r="J142" s="109">
        <v>1</v>
      </c>
      <c r="K142" s="110" t="s">
        <v>220</v>
      </c>
      <c r="L142" s="124">
        <v>108</v>
      </c>
      <c r="M142" s="116"/>
      <c r="P142" s="114"/>
    </row>
    <row r="143" spans="1:16" s="113" customFormat="1" ht="15.75">
      <c r="A143" s="105">
        <v>4</v>
      </c>
      <c r="B143" s="106" t="s">
        <v>441</v>
      </c>
      <c r="C143" s="107" t="s">
        <v>37</v>
      </c>
      <c r="D143" s="108">
        <f t="shared" si="30"/>
        <v>2</v>
      </c>
      <c r="E143" s="108"/>
      <c r="F143" s="108">
        <f t="shared" si="31"/>
        <v>2</v>
      </c>
      <c r="G143" s="109">
        <v>0</v>
      </c>
      <c r="H143" s="109"/>
      <c r="I143" s="109"/>
      <c r="J143" s="109">
        <v>2</v>
      </c>
      <c r="K143" s="110" t="s">
        <v>213</v>
      </c>
      <c r="L143" s="124">
        <v>109</v>
      </c>
      <c r="M143" s="116"/>
      <c r="P143" s="114"/>
    </row>
    <row r="144" spans="1:16" s="113" customFormat="1" ht="31.5">
      <c r="A144" s="105">
        <v>5</v>
      </c>
      <c r="B144" s="106" t="s">
        <v>442</v>
      </c>
      <c r="C144" s="107" t="s">
        <v>37</v>
      </c>
      <c r="D144" s="108">
        <f t="shared" si="30"/>
        <v>6</v>
      </c>
      <c r="E144" s="108"/>
      <c r="F144" s="108">
        <f t="shared" si="31"/>
        <v>6</v>
      </c>
      <c r="G144" s="109">
        <v>0</v>
      </c>
      <c r="H144" s="109"/>
      <c r="I144" s="109"/>
      <c r="J144" s="109">
        <v>6</v>
      </c>
      <c r="K144" s="110" t="s">
        <v>213</v>
      </c>
      <c r="L144" s="124">
        <v>110</v>
      </c>
      <c r="M144" s="116"/>
      <c r="P144" s="114"/>
    </row>
    <row r="145" spans="1:16" s="113" customFormat="1" ht="15.75">
      <c r="A145" s="105">
        <v>6</v>
      </c>
      <c r="B145" s="106" t="s">
        <v>443</v>
      </c>
      <c r="C145" s="107" t="s">
        <v>37</v>
      </c>
      <c r="D145" s="108">
        <f t="shared" si="30"/>
        <v>2</v>
      </c>
      <c r="E145" s="108"/>
      <c r="F145" s="108">
        <f t="shared" si="31"/>
        <v>2</v>
      </c>
      <c r="G145" s="109">
        <v>0</v>
      </c>
      <c r="H145" s="109"/>
      <c r="I145" s="109"/>
      <c r="J145" s="109">
        <v>2</v>
      </c>
      <c r="K145" s="110" t="s">
        <v>206</v>
      </c>
      <c r="L145" s="124">
        <v>111</v>
      </c>
      <c r="M145" s="116"/>
      <c r="P145" s="114"/>
    </row>
    <row r="146" spans="1:16" s="113" customFormat="1" ht="15.75">
      <c r="A146" s="105">
        <v>7</v>
      </c>
      <c r="B146" s="106" t="s">
        <v>444</v>
      </c>
      <c r="C146" s="107" t="s">
        <v>37</v>
      </c>
      <c r="D146" s="108">
        <f t="shared" si="30"/>
        <v>2</v>
      </c>
      <c r="E146" s="108"/>
      <c r="F146" s="108">
        <f t="shared" si="31"/>
        <v>2</v>
      </c>
      <c r="G146" s="109">
        <v>0</v>
      </c>
      <c r="H146" s="109"/>
      <c r="I146" s="109"/>
      <c r="J146" s="109">
        <v>2</v>
      </c>
      <c r="K146" s="110" t="s">
        <v>204</v>
      </c>
      <c r="L146" s="124">
        <v>112</v>
      </c>
      <c r="M146" s="116"/>
      <c r="P146" s="114"/>
    </row>
    <row r="147" spans="1:16" s="113" customFormat="1" ht="15.75">
      <c r="A147" s="105">
        <v>8</v>
      </c>
      <c r="B147" s="106" t="s">
        <v>445</v>
      </c>
      <c r="C147" s="107" t="s">
        <v>37</v>
      </c>
      <c r="D147" s="108">
        <f t="shared" si="30"/>
        <v>3</v>
      </c>
      <c r="E147" s="108"/>
      <c r="F147" s="108">
        <f t="shared" si="31"/>
        <v>3</v>
      </c>
      <c r="G147" s="109">
        <v>0</v>
      </c>
      <c r="H147" s="109"/>
      <c r="I147" s="109"/>
      <c r="J147" s="109">
        <v>3</v>
      </c>
      <c r="K147" s="110" t="s">
        <v>214</v>
      </c>
      <c r="L147" s="124">
        <v>113</v>
      </c>
      <c r="M147" s="116"/>
      <c r="P147" s="114"/>
    </row>
    <row r="148" spans="1:16" s="113" customFormat="1" ht="15.75">
      <c r="A148" s="105">
        <v>9</v>
      </c>
      <c r="B148" s="106" t="s">
        <v>446</v>
      </c>
      <c r="C148" s="107" t="s">
        <v>37</v>
      </c>
      <c r="D148" s="108">
        <f t="shared" si="30"/>
        <v>1</v>
      </c>
      <c r="E148" s="108"/>
      <c r="F148" s="108">
        <f t="shared" si="31"/>
        <v>1</v>
      </c>
      <c r="G148" s="109">
        <v>0</v>
      </c>
      <c r="H148" s="109"/>
      <c r="I148" s="109"/>
      <c r="J148" s="109">
        <v>1</v>
      </c>
      <c r="K148" s="110" t="s">
        <v>216</v>
      </c>
      <c r="L148" s="124">
        <v>114</v>
      </c>
      <c r="M148" s="116"/>
      <c r="P148" s="114"/>
    </row>
    <row r="149" spans="1:16" s="113" customFormat="1" ht="15.75">
      <c r="A149" s="105">
        <v>10</v>
      </c>
      <c r="B149" s="106" t="s">
        <v>447</v>
      </c>
      <c r="C149" s="107" t="s">
        <v>37</v>
      </c>
      <c r="D149" s="108">
        <f t="shared" si="30"/>
        <v>1</v>
      </c>
      <c r="E149" s="108"/>
      <c r="F149" s="108">
        <f t="shared" si="31"/>
        <v>1</v>
      </c>
      <c r="G149" s="109">
        <v>0</v>
      </c>
      <c r="H149" s="109"/>
      <c r="I149" s="109"/>
      <c r="J149" s="109">
        <v>1</v>
      </c>
      <c r="K149" s="110" t="s">
        <v>217</v>
      </c>
      <c r="L149" s="124">
        <v>115</v>
      </c>
      <c r="M149" s="116"/>
      <c r="P149" s="114"/>
    </row>
    <row r="150" spans="1:16" s="113" customFormat="1" ht="31.5">
      <c r="A150" s="105">
        <v>11</v>
      </c>
      <c r="B150" s="106" t="s">
        <v>448</v>
      </c>
      <c r="C150" s="107" t="s">
        <v>37</v>
      </c>
      <c r="D150" s="108">
        <f t="shared" si="30"/>
        <v>4</v>
      </c>
      <c r="E150" s="108"/>
      <c r="F150" s="108">
        <f t="shared" si="31"/>
        <v>4</v>
      </c>
      <c r="G150" s="109">
        <v>0</v>
      </c>
      <c r="H150" s="109"/>
      <c r="I150" s="109"/>
      <c r="J150" s="109">
        <v>4</v>
      </c>
      <c r="K150" s="110" t="s">
        <v>202</v>
      </c>
      <c r="L150" s="124">
        <v>116</v>
      </c>
      <c r="M150" s="116"/>
      <c r="P150" s="114"/>
    </row>
    <row r="151" spans="1:16" s="113" customFormat="1" ht="31.5">
      <c r="A151" s="105">
        <v>12</v>
      </c>
      <c r="B151" s="106" t="s">
        <v>449</v>
      </c>
      <c r="C151" s="107" t="s">
        <v>37</v>
      </c>
      <c r="D151" s="108">
        <f t="shared" si="30"/>
        <v>5</v>
      </c>
      <c r="E151" s="108"/>
      <c r="F151" s="108">
        <f t="shared" si="31"/>
        <v>5</v>
      </c>
      <c r="G151" s="109">
        <v>0</v>
      </c>
      <c r="H151" s="109"/>
      <c r="I151" s="109"/>
      <c r="J151" s="109">
        <v>5</v>
      </c>
      <c r="K151" s="110" t="s">
        <v>202</v>
      </c>
      <c r="L151" s="124">
        <v>117</v>
      </c>
      <c r="M151" s="116"/>
      <c r="P151" s="114"/>
    </row>
    <row r="152" spans="1:16" s="128" customFormat="1" ht="15.75">
      <c r="A152" s="105">
        <v>13</v>
      </c>
      <c r="B152" s="106" t="s">
        <v>450</v>
      </c>
      <c r="C152" s="107" t="s">
        <v>37</v>
      </c>
      <c r="D152" s="108">
        <f t="shared" si="30"/>
        <v>4</v>
      </c>
      <c r="E152" s="108"/>
      <c r="F152" s="108">
        <f t="shared" si="31"/>
        <v>4</v>
      </c>
      <c r="G152" s="109">
        <v>0</v>
      </c>
      <c r="H152" s="109"/>
      <c r="I152" s="109"/>
      <c r="J152" s="109">
        <v>4</v>
      </c>
      <c r="K152" s="110" t="s">
        <v>218</v>
      </c>
      <c r="L152" s="124">
        <v>118</v>
      </c>
      <c r="M152" s="116"/>
      <c r="P152" s="129"/>
    </row>
    <row r="153" spans="1:16" s="113" customFormat="1" ht="15.75">
      <c r="A153" s="105">
        <v>14</v>
      </c>
      <c r="B153" s="106" t="s">
        <v>451</v>
      </c>
      <c r="C153" s="107" t="s">
        <v>37</v>
      </c>
      <c r="D153" s="108">
        <f t="shared" si="30"/>
        <v>1</v>
      </c>
      <c r="E153" s="108"/>
      <c r="F153" s="108">
        <f t="shared" si="31"/>
        <v>1</v>
      </c>
      <c r="G153" s="109">
        <v>0</v>
      </c>
      <c r="H153" s="109"/>
      <c r="I153" s="109"/>
      <c r="J153" s="109">
        <v>1</v>
      </c>
      <c r="K153" s="110" t="s">
        <v>221</v>
      </c>
      <c r="L153" s="124">
        <v>119</v>
      </c>
      <c r="M153" s="116"/>
      <c r="P153" s="114"/>
    </row>
    <row r="154" spans="1:16" s="122" customFormat="1" ht="15.75">
      <c r="A154" s="102" t="s">
        <v>290</v>
      </c>
      <c r="B154" s="119" t="s">
        <v>230</v>
      </c>
      <c r="C154" s="120"/>
      <c r="D154" s="103">
        <f>SUM(D155:D168)</f>
        <v>20.55</v>
      </c>
      <c r="E154" s="103">
        <f t="shared" ref="E154:J154" si="32">SUM(E155:E168)</f>
        <v>0</v>
      </c>
      <c r="F154" s="103">
        <f t="shared" si="32"/>
        <v>20.55</v>
      </c>
      <c r="G154" s="103">
        <f t="shared" si="32"/>
        <v>15.25</v>
      </c>
      <c r="H154" s="103">
        <f t="shared" si="32"/>
        <v>0</v>
      </c>
      <c r="I154" s="103">
        <f t="shared" si="32"/>
        <v>0</v>
      </c>
      <c r="J154" s="103">
        <f t="shared" si="32"/>
        <v>5.3</v>
      </c>
      <c r="K154" s="121"/>
      <c r="L154" s="104"/>
      <c r="M154" s="104"/>
    </row>
    <row r="155" spans="1:16" s="113" customFormat="1" ht="15.75">
      <c r="A155" s="105">
        <v>1</v>
      </c>
      <c r="B155" s="106" t="s">
        <v>452</v>
      </c>
      <c r="C155" s="107" t="s">
        <v>64</v>
      </c>
      <c r="D155" s="108">
        <f t="shared" ref="D155:D168" si="33">E155+F155</f>
        <v>1</v>
      </c>
      <c r="E155" s="108"/>
      <c r="F155" s="108">
        <f t="shared" ref="F155:F168" si="34">SUM(G155:J155)</f>
        <v>1</v>
      </c>
      <c r="G155" s="109">
        <v>1</v>
      </c>
      <c r="H155" s="109"/>
      <c r="I155" s="109"/>
      <c r="J155" s="109">
        <v>0</v>
      </c>
      <c r="K155" s="110" t="s">
        <v>291</v>
      </c>
      <c r="L155" s="124">
        <v>120</v>
      </c>
      <c r="M155" s="116"/>
      <c r="P155" s="114"/>
    </row>
    <row r="156" spans="1:16" s="128" customFormat="1" ht="15.75">
      <c r="A156" s="105">
        <v>2</v>
      </c>
      <c r="B156" s="106" t="s">
        <v>453</v>
      </c>
      <c r="C156" s="107" t="s">
        <v>64</v>
      </c>
      <c r="D156" s="108">
        <f t="shared" si="33"/>
        <v>2</v>
      </c>
      <c r="E156" s="108"/>
      <c r="F156" s="108">
        <f t="shared" si="34"/>
        <v>2</v>
      </c>
      <c r="G156" s="109">
        <v>2</v>
      </c>
      <c r="H156" s="109"/>
      <c r="I156" s="109"/>
      <c r="J156" s="109"/>
      <c r="K156" s="110" t="s">
        <v>205</v>
      </c>
      <c r="L156" s="124">
        <v>268</v>
      </c>
      <c r="M156" s="116"/>
      <c r="P156" s="129"/>
    </row>
    <row r="157" spans="1:16" s="113" customFormat="1" ht="15.75">
      <c r="A157" s="105">
        <v>3</v>
      </c>
      <c r="B157" s="106" t="s">
        <v>454</v>
      </c>
      <c r="C157" s="107" t="s">
        <v>64</v>
      </c>
      <c r="D157" s="108">
        <f t="shared" si="33"/>
        <v>1</v>
      </c>
      <c r="E157" s="108"/>
      <c r="F157" s="108">
        <f t="shared" si="34"/>
        <v>1</v>
      </c>
      <c r="G157" s="109">
        <v>0</v>
      </c>
      <c r="H157" s="109"/>
      <c r="I157" s="109"/>
      <c r="J157" s="109">
        <v>1</v>
      </c>
      <c r="K157" s="110" t="s">
        <v>226</v>
      </c>
      <c r="L157" s="124">
        <v>121</v>
      </c>
      <c r="M157" s="116"/>
      <c r="P157" s="114"/>
    </row>
    <row r="158" spans="1:16" s="113" customFormat="1" ht="15.75">
      <c r="A158" s="105">
        <v>4</v>
      </c>
      <c r="B158" s="106" t="s">
        <v>455</v>
      </c>
      <c r="C158" s="107" t="s">
        <v>64</v>
      </c>
      <c r="D158" s="108">
        <f t="shared" si="33"/>
        <v>1</v>
      </c>
      <c r="E158" s="108"/>
      <c r="F158" s="108">
        <f t="shared" si="34"/>
        <v>1</v>
      </c>
      <c r="G158" s="109">
        <v>1</v>
      </c>
      <c r="H158" s="109"/>
      <c r="I158" s="109"/>
      <c r="J158" s="109">
        <v>0</v>
      </c>
      <c r="K158" s="110" t="s">
        <v>210</v>
      </c>
      <c r="L158" s="124">
        <v>122</v>
      </c>
      <c r="M158" s="116"/>
      <c r="P158" s="114"/>
    </row>
    <row r="159" spans="1:16" s="113" customFormat="1" ht="31.5">
      <c r="A159" s="105">
        <v>5</v>
      </c>
      <c r="B159" s="106" t="s">
        <v>456</v>
      </c>
      <c r="C159" s="107" t="s">
        <v>64</v>
      </c>
      <c r="D159" s="108">
        <f t="shared" si="33"/>
        <v>3.25</v>
      </c>
      <c r="E159" s="108"/>
      <c r="F159" s="108">
        <f t="shared" si="34"/>
        <v>3.25</v>
      </c>
      <c r="G159" s="109">
        <v>0.75</v>
      </c>
      <c r="H159" s="109"/>
      <c r="I159" s="109"/>
      <c r="J159" s="109">
        <v>2.5</v>
      </c>
      <c r="K159" s="110" t="s">
        <v>197</v>
      </c>
      <c r="L159" s="124">
        <v>123</v>
      </c>
      <c r="M159" s="116"/>
      <c r="P159" s="114"/>
    </row>
    <row r="160" spans="1:16" s="113" customFormat="1" ht="15.75">
      <c r="A160" s="105">
        <v>6</v>
      </c>
      <c r="B160" s="106" t="s">
        <v>457</v>
      </c>
      <c r="C160" s="107" t="s">
        <v>64</v>
      </c>
      <c r="D160" s="108">
        <f t="shared" si="33"/>
        <v>0.41</v>
      </c>
      <c r="E160" s="108"/>
      <c r="F160" s="108">
        <f t="shared" si="34"/>
        <v>0.41</v>
      </c>
      <c r="G160" s="109">
        <v>0.41</v>
      </c>
      <c r="H160" s="109"/>
      <c r="I160" s="109"/>
      <c r="J160" s="109">
        <v>0</v>
      </c>
      <c r="K160" s="110" t="s">
        <v>211</v>
      </c>
      <c r="L160" s="124">
        <v>124</v>
      </c>
      <c r="M160" s="116"/>
      <c r="P160" s="114"/>
    </row>
    <row r="161" spans="1:16" s="113" customFormat="1" ht="15.75">
      <c r="A161" s="105">
        <v>7</v>
      </c>
      <c r="B161" s="106" t="s">
        <v>458</v>
      </c>
      <c r="C161" s="107" t="s">
        <v>64</v>
      </c>
      <c r="D161" s="108">
        <f t="shared" si="33"/>
        <v>1.29</v>
      </c>
      <c r="E161" s="108"/>
      <c r="F161" s="108">
        <f t="shared" si="34"/>
        <v>1.29</v>
      </c>
      <c r="G161" s="109">
        <v>1.29</v>
      </c>
      <c r="H161" s="109"/>
      <c r="I161" s="109"/>
      <c r="J161" s="109">
        <v>0</v>
      </c>
      <c r="K161" s="110" t="s">
        <v>220</v>
      </c>
      <c r="L161" s="124">
        <v>125</v>
      </c>
      <c r="M161" s="116"/>
      <c r="P161" s="114"/>
    </row>
    <row r="162" spans="1:16" s="113" customFormat="1" ht="15.75">
      <c r="A162" s="105">
        <v>8</v>
      </c>
      <c r="B162" s="106" t="s">
        <v>459</v>
      </c>
      <c r="C162" s="107" t="s">
        <v>64</v>
      </c>
      <c r="D162" s="108">
        <f t="shared" si="33"/>
        <v>0.3</v>
      </c>
      <c r="E162" s="108"/>
      <c r="F162" s="108">
        <f t="shared" si="34"/>
        <v>0.3</v>
      </c>
      <c r="G162" s="109">
        <v>0</v>
      </c>
      <c r="H162" s="109"/>
      <c r="I162" s="109"/>
      <c r="J162" s="109">
        <v>0.3</v>
      </c>
      <c r="K162" s="110" t="s">
        <v>212</v>
      </c>
      <c r="L162" s="124">
        <v>126</v>
      </c>
      <c r="M162" s="116"/>
      <c r="P162" s="114"/>
    </row>
    <row r="163" spans="1:16" s="113" customFormat="1" ht="15.75">
      <c r="A163" s="105">
        <v>9</v>
      </c>
      <c r="B163" s="106" t="s">
        <v>460</v>
      </c>
      <c r="C163" s="107" t="s">
        <v>64</v>
      </c>
      <c r="D163" s="108">
        <f t="shared" si="33"/>
        <v>1</v>
      </c>
      <c r="E163" s="108"/>
      <c r="F163" s="108">
        <f t="shared" si="34"/>
        <v>1</v>
      </c>
      <c r="G163" s="109">
        <v>1</v>
      </c>
      <c r="H163" s="109"/>
      <c r="I163" s="109"/>
      <c r="J163" s="109">
        <v>0</v>
      </c>
      <c r="K163" s="110" t="s">
        <v>461</v>
      </c>
      <c r="L163" s="124">
        <v>127</v>
      </c>
      <c r="M163" s="116"/>
      <c r="P163" s="114"/>
    </row>
    <row r="164" spans="1:16" s="113" customFormat="1" ht="15.75">
      <c r="A164" s="105">
        <v>10</v>
      </c>
      <c r="B164" s="106" t="s">
        <v>462</v>
      </c>
      <c r="C164" s="107" t="s">
        <v>64</v>
      </c>
      <c r="D164" s="108">
        <f t="shared" si="33"/>
        <v>0.8</v>
      </c>
      <c r="E164" s="108"/>
      <c r="F164" s="108">
        <f t="shared" si="34"/>
        <v>0.8</v>
      </c>
      <c r="G164" s="109">
        <v>0.3</v>
      </c>
      <c r="H164" s="109"/>
      <c r="I164" s="109"/>
      <c r="J164" s="109">
        <v>0.5</v>
      </c>
      <c r="K164" s="110" t="s">
        <v>223</v>
      </c>
      <c r="L164" s="124">
        <v>128</v>
      </c>
      <c r="M164" s="116"/>
      <c r="P164" s="114"/>
    </row>
    <row r="165" spans="1:16" s="113" customFormat="1" ht="31.5">
      <c r="A165" s="105">
        <v>11</v>
      </c>
      <c r="B165" s="106" t="s">
        <v>463</v>
      </c>
      <c r="C165" s="107" t="s">
        <v>64</v>
      </c>
      <c r="D165" s="108">
        <f t="shared" si="33"/>
        <v>2.5</v>
      </c>
      <c r="E165" s="108"/>
      <c r="F165" s="108">
        <f t="shared" si="34"/>
        <v>2.5</v>
      </c>
      <c r="G165" s="109">
        <v>2.5</v>
      </c>
      <c r="H165" s="109"/>
      <c r="I165" s="109"/>
      <c r="J165" s="109">
        <v>0</v>
      </c>
      <c r="K165" s="110" t="s">
        <v>208</v>
      </c>
      <c r="L165" s="124">
        <v>129</v>
      </c>
      <c r="M165" s="116"/>
      <c r="P165" s="114"/>
    </row>
    <row r="166" spans="1:16" s="113" customFormat="1" ht="31.5">
      <c r="A166" s="105">
        <v>12</v>
      </c>
      <c r="B166" s="106" t="s">
        <v>464</v>
      </c>
      <c r="C166" s="107" t="s">
        <v>64</v>
      </c>
      <c r="D166" s="108">
        <f t="shared" si="33"/>
        <v>3</v>
      </c>
      <c r="E166" s="108"/>
      <c r="F166" s="108">
        <f t="shared" si="34"/>
        <v>3</v>
      </c>
      <c r="G166" s="109">
        <v>2</v>
      </c>
      <c r="H166" s="109"/>
      <c r="I166" s="109"/>
      <c r="J166" s="109">
        <v>1</v>
      </c>
      <c r="K166" s="110" t="s">
        <v>217</v>
      </c>
      <c r="L166" s="124">
        <v>130</v>
      </c>
      <c r="M166" s="116"/>
      <c r="P166" s="114"/>
    </row>
    <row r="167" spans="1:16" s="113" customFormat="1" ht="15.75">
      <c r="A167" s="105">
        <v>13</v>
      </c>
      <c r="B167" s="106" t="s">
        <v>465</v>
      </c>
      <c r="C167" s="107" t="s">
        <v>64</v>
      </c>
      <c r="D167" s="108">
        <f t="shared" si="33"/>
        <v>1.3</v>
      </c>
      <c r="E167" s="108"/>
      <c r="F167" s="108">
        <f t="shared" si="34"/>
        <v>1.3</v>
      </c>
      <c r="G167" s="109">
        <v>1.3</v>
      </c>
      <c r="H167" s="109"/>
      <c r="I167" s="109"/>
      <c r="J167" s="109">
        <v>0</v>
      </c>
      <c r="K167" s="110" t="s">
        <v>203</v>
      </c>
      <c r="L167" s="124">
        <v>131</v>
      </c>
      <c r="M167" s="116"/>
      <c r="P167" s="114"/>
    </row>
    <row r="168" spans="1:16" s="113" customFormat="1" ht="15.75">
      <c r="A168" s="105">
        <v>14</v>
      </c>
      <c r="B168" s="106" t="s">
        <v>466</v>
      </c>
      <c r="C168" s="107" t="s">
        <v>64</v>
      </c>
      <c r="D168" s="108">
        <f t="shared" si="33"/>
        <v>1.7</v>
      </c>
      <c r="E168" s="108"/>
      <c r="F168" s="108">
        <f t="shared" si="34"/>
        <v>1.7</v>
      </c>
      <c r="G168" s="109">
        <v>1.7</v>
      </c>
      <c r="H168" s="109"/>
      <c r="I168" s="109"/>
      <c r="J168" s="109">
        <v>0</v>
      </c>
      <c r="K168" s="110" t="s">
        <v>209</v>
      </c>
      <c r="L168" s="124">
        <v>132</v>
      </c>
      <c r="M168" s="116"/>
      <c r="P168" s="114"/>
    </row>
    <row r="169" spans="1:16" s="122" customFormat="1" ht="15.75">
      <c r="A169" s="102" t="s">
        <v>292</v>
      </c>
      <c r="B169" s="119" t="s">
        <v>48</v>
      </c>
      <c r="C169" s="120"/>
      <c r="D169" s="103">
        <f>SUM(D170:D175)</f>
        <v>18.48</v>
      </c>
      <c r="E169" s="103">
        <f t="shared" ref="E169:J169" si="35">SUM(E170:E175)</f>
        <v>5</v>
      </c>
      <c r="F169" s="103">
        <f t="shared" si="35"/>
        <v>13.479999999999999</v>
      </c>
      <c r="G169" s="103">
        <f t="shared" si="35"/>
        <v>0</v>
      </c>
      <c r="H169" s="103">
        <f t="shared" si="35"/>
        <v>0</v>
      </c>
      <c r="I169" s="103">
        <f t="shared" si="35"/>
        <v>0</v>
      </c>
      <c r="J169" s="103">
        <f t="shared" si="35"/>
        <v>13.479999999999999</v>
      </c>
      <c r="K169" s="121"/>
      <c r="L169" s="104"/>
      <c r="M169" s="104"/>
    </row>
    <row r="170" spans="1:16" s="128" customFormat="1" ht="15.75">
      <c r="A170" s="105">
        <v>1</v>
      </c>
      <c r="B170" s="106" t="s">
        <v>467</v>
      </c>
      <c r="C170" s="107" t="s">
        <v>49</v>
      </c>
      <c r="D170" s="108">
        <f t="shared" ref="D170:D175" si="36">E170+F170</f>
        <v>4</v>
      </c>
      <c r="E170" s="108"/>
      <c r="F170" s="108">
        <f t="shared" ref="F170:F175" si="37">SUM(G170:J170)</f>
        <v>4</v>
      </c>
      <c r="G170" s="109">
        <v>0</v>
      </c>
      <c r="H170" s="109"/>
      <c r="I170" s="109"/>
      <c r="J170" s="109">
        <v>4</v>
      </c>
      <c r="K170" s="110" t="s">
        <v>199</v>
      </c>
      <c r="L170" s="124">
        <v>133</v>
      </c>
      <c r="M170" s="116"/>
      <c r="P170" s="129"/>
    </row>
    <row r="171" spans="1:16" s="113" customFormat="1" ht="15.75">
      <c r="A171" s="105">
        <v>2</v>
      </c>
      <c r="B171" s="106" t="s">
        <v>468</v>
      </c>
      <c r="C171" s="107" t="s">
        <v>49</v>
      </c>
      <c r="D171" s="108">
        <f t="shared" si="36"/>
        <v>2</v>
      </c>
      <c r="E171" s="108"/>
      <c r="F171" s="108">
        <f t="shared" si="37"/>
        <v>2</v>
      </c>
      <c r="G171" s="109">
        <v>0</v>
      </c>
      <c r="H171" s="109"/>
      <c r="I171" s="109"/>
      <c r="J171" s="109">
        <v>2</v>
      </c>
      <c r="K171" s="110" t="s">
        <v>204</v>
      </c>
      <c r="L171" s="124">
        <v>134</v>
      </c>
      <c r="M171" s="116"/>
      <c r="P171" s="114"/>
    </row>
    <row r="172" spans="1:16" s="128" customFormat="1" ht="15.75">
      <c r="A172" s="105">
        <v>3</v>
      </c>
      <c r="B172" s="106" t="s">
        <v>469</v>
      </c>
      <c r="C172" s="107" t="s">
        <v>49</v>
      </c>
      <c r="D172" s="108">
        <f t="shared" si="36"/>
        <v>2.1</v>
      </c>
      <c r="E172" s="108"/>
      <c r="F172" s="108">
        <f t="shared" si="37"/>
        <v>2.1</v>
      </c>
      <c r="G172" s="109">
        <v>0</v>
      </c>
      <c r="H172" s="109"/>
      <c r="I172" s="109"/>
      <c r="J172" s="109">
        <v>2.1</v>
      </c>
      <c r="K172" s="110" t="s">
        <v>214</v>
      </c>
      <c r="L172" s="124">
        <v>136</v>
      </c>
      <c r="M172" s="116"/>
      <c r="P172" s="129"/>
    </row>
    <row r="173" spans="1:16" s="128" customFormat="1" ht="15.75">
      <c r="A173" s="105">
        <v>4</v>
      </c>
      <c r="B173" s="106" t="s">
        <v>470</v>
      </c>
      <c r="C173" s="107" t="s">
        <v>49</v>
      </c>
      <c r="D173" s="108">
        <f t="shared" si="36"/>
        <v>2.68</v>
      </c>
      <c r="E173" s="108"/>
      <c r="F173" s="108">
        <f t="shared" si="37"/>
        <v>2.68</v>
      </c>
      <c r="G173" s="109">
        <v>0</v>
      </c>
      <c r="H173" s="109"/>
      <c r="I173" s="109"/>
      <c r="J173" s="109">
        <v>2.68</v>
      </c>
      <c r="K173" s="110" t="s">
        <v>216</v>
      </c>
      <c r="L173" s="124">
        <v>137</v>
      </c>
      <c r="M173" s="116"/>
      <c r="P173" s="129"/>
    </row>
    <row r="174" spans="1:16" s="113" customFormat="1" ht="15.75">
      <c r="A174" s="105">
        <v>5</v>
      </c>
      <c r="B174" s="106" t="s">
        <v>471</v>
      </c>
      <c r="C174" s="107" t="s">
        <v>49</v>
      </c>
      <c r="D174" s="108">
        <f t="shared" si="36"/>
        <v>2</v>
      </c>
      <c r="E174" s="108"/>
      <c r="F174" s="108">
        <f t="shared" si="37"/>
        <v>2</v>
      </c>
      <c r="G174" s="109">
        <v>0</v>
      </c>
      <c r="H174" s="109"/>
      <c r="I174" s="109"/>
      <c r="J174" s="109">
        <v>2</v>
      </c>
      <c r="K174" s="110" t="s">
        <v>217</v>
      </c>
      <c r="L174" s="124">
        <v>138</v>
      </c>
      <c r="M174" s="116"/>
      <c r="P174" s="114"/>
    </row>
    <row r="175" spans="1:16" s="128" customFormat="1" ht="31.5" customHeight="1">
      <c r="A175" s="105">
        <v>6</v>
      </c>
      <c r="B175" s="106" t="s">
        <v>472</v>
      </c>
      <c r="C175" s="107" t="s">
        <v>49</v>
      </c>
      <c r="D175" s="108">
        <f t="shared" si="36"/>
        <v>5.7</v>
      </c>
      <c r="E175" s="108">
        <v>5</v>
      </c>
      <c r="F175" s="108">
        <f t="shared" si="37"/>
        <v>0.7</v>
      </c>
      <c r="G175" s="109">
        <v>0</v>
      </c>
      <c r="H175" s="109"/>
      <c r="I175" s="109"/>
      <c r="J175" s="109">
        <v>0.7</v>
      </c>
      <c r="K175" s="110" t="s">
        <v>209</v>
      </c>
      <c r="L175" s="115">
        <v>254</v>
      </c>
      <c r="M175" s="116"/>
      <c r="P175" s="129"/>
    </row>
    <row r="176" spans="1:16" s="122" customFormat="1" ht="15.75">
      <c r="A176" s="102" t="s">
        <v>293</v>
      </c>
      <c r="B176" s="101" t="s">
        <v>30</v>
      </c>
      <c r="C176" s="120"/>
      <c r="D176" s="103">
        <f t="shared" ref="D176:J176" si="38">SUM(D177,D197,D201,D246,D252,D300,D302,D304,D306,D310,D312,D316)</f>
        <v>56.169999999999995</v>
      </c>
      <c r="E176" s="103">
        <f t="shared" si="38"/>
        <v>8.4400000000000013</v>
      </c>
      <c r="F176" s="103">
        <f t="shared" si="38"/>
        <v>47.730000000000004</v>
      </c>
      <c r="G176" s="103">
        <f t="shared" si="38"/>
        <v>10.079999999999998</v>
      </c>
      <c r="H176" s="103">
        <f t="shared" si="38"/>
        <v>0</v>
      </c>
      <c r="I176" s="103">
        <f t="shared" si="38"/>
        <v>5</v>
      </c>
      <c r="J176" s="103">
        <f t="shared" si="38"/>
        <v>32.65</v>
      </c>
      <c r="K176" s="121"/>
      <c r="L176" s="104"/>
      <c r="M176" s="104"/>
    </row>
    <row r="177" spans="1:16" s="122" customFormat="1" ht="15.75">
      <c r="A177" s="102" t="s">
        <v>294</v>
      </c>
      <c r="B177" s="101" t="s">
        <v>473</v>
      </c>
      <c r="C177" s="120"/>
      <c r="D177" s="103">
        <f t="shared" ref="D177:J177" si="39">SUM(D178:D196)</f>
        <v>12</v>
      </c>
      <c r="E177" s="103">
        <f t="shared" si="39"/>
        <v>0.4</v>
      </c>
      <c r="F177" s="103">
        <f t="shared" si="39"/>
        <v>11.600000000000001</v>
      </c>
      <c r="G177" s="103">
        <f t="shared" si="39"/>
        <v>5.5699999999999994</v>
      </c>
      <c r="H177" s="103">
        <f t="shared" si="39"/>
        <v>0</v>
      </c>
      <c r="I177" s="103">
        <f t="shared" si="39"/>
        <v>0</v>
      </c>
      <c r="J177" s="103">
        <f t="shared" si="39"/>
        <v>6.0299999999999994</v>
      </c>
      <c r="K177" s="121"/>
      <c r="L177" s="104"/>
      <c r="M177" s="104"/>
    </row>
    <row r="178" spans="1:16" s="113" customFormat="1" ht="15.75">
      <c r="A178" s="105">
        <v>1</v>
      </c>
      <c r="B178" s="106" t="s">
        <v>474</v>
      </c>
      <c r="C178" s="107" t="s">
        <v>108</v>
      </c>
      <c r="D178" s="108">
        <f t="shared" ref="D178:D196" si="40">E178+F178</f>
        <v>0.12</v>
      </c>
      <c r="E178" s="108"/>
      <c r="F178" s="108">
        <f t="shared" ref="F178:F196" si="41">SUM(G178:J178)</f>
        <v>0.12</v>
      </c>
      <c r="G178" s="109">
        <v>0.12</v>
      </c>
      <c r="H178" s="109"/>
      <c r="I178" s="109"/>
      <c r="J178" s="109">
        <v>0</v>
      </c>
      <c r="K178" s="110" t="s">
        <v>291</v>
      </c>
      <c r="L178" s="124">
        <v>140</v>
      </c>
      <c r="M178" s="116"/>
      <c r="P178" s="114"/>
    </row>
    <row r="179" spans="1:16" s="128" customFormat="1" ht="34.5" customHeight="1">
      <c r="A179" s="105">
        <v>2</v>
      </c>
      <c r="B179" s="106" t="s">
        <v>475</v>
      </c>
      <c r="C179" s="107" t="s">
        <v>108</v>
      </c>
      <c r="D179" s="108">
        <f t="shared" si="40"/>
        <v>1</v>
      </c>
      <c r="E179" s="108">
        <v>0.4</v>
      </c>
      <c r="F179" s="108">
        <f t="shared" si="41"/>
        <v>0.6</v>
      </c>
      <c r="G179" s="109">
        <v>0.6</v>
      </c>
      <c r="H179" s="109"/>
      <c r="I179" s="109"/>
      <c r="J179" s="109">
        <v>0</v>
      </c>
      <c r="K179" s="110" t="s">
        <v>197</v>
      </c>
      <c r="L179" s="124">
        <v>141</v>
      </c>
      <c r="M179" s="116"/>
      <c r="P179" s="129"/>
    </row>
    <row r="180" spans="1:16" s="113" customFormat="1" ht="15.75">
      <c r="A180" s="105">
        <v>3</v>
      </c>
      <c r="B180" s="106" t="s">
        <v>476</v>
      </c>
      <c r="C180" s="107" t="s">
        <v>108</v>
      </c>
      <c r="D180" s="108">
        <f t="shared" si="40"/>
        <v>0.12</v>
      </c>
      <c r="E180" s="108"/>
      <c r="F180" s="108">
        <f t="shared" si="41"/>
        <v>0.12</v>
      </c>
      <c r="G180" s="109">
        <v>0.12</v>
      </c>
      <c r="H180" s="109"/>
      <c r="I180" s="109"/>
      <c r="J180" s="109">
        <v>0</v>
      </c>
      <c r="K180" s="110" t="s">
        <v>197</v>
      </c>
      <c r="L180" s="124">
        <v>142</v>
      </c>
      <c r="M180" s="116"/>
      <c r="P180" s="114"/>
    </row>
    <row r="181" spans="1:16" s="113" customFormat="1" ht="15.75">
      <c r="A181" s="105">
        <v>4</v>
      </c>
      <c r="B181" s="106" t="s">
        <v>477</v>
      </c>
      <c r="C181" s="107" t="s">
        <v>108</v>
      </c>
      <c r="D181" s="108">
        <f t="shared" si="40"/>
        <v>0.06</v>
      </c>
      <c r="E181" s="108"/>
      <c r="F181" s="108">
        <f t="shared" si="41"/>
        <v>0.06</v>
      </c>
      <c r="G181" s="109">
        <v>0.06</v>
      </c>
      <c r="H181" s="109"/>
      <c r="I181" s="109"/>
      <c r="J181" s="109">
        <v>0</v>
      </c>
      <c r="K181" s="110" t="s">
        <v>220</v>
      </c>
      <c r="L181" s="124">
        <v>143</v>
      </c>
      <c r="M181" s="116"/>
      <c r="P181" s="114"/>
    </row>
    <row r="182" spans="1:16" s="128" customFormat="1" ht="15.75">
      <c r="A182" s="105">
        <v>5</v>
      </c>
      <c r="B182" s="106" t="s">
        <v>478</v>
      </c>
      <c r="C182" s="107" t="s">
        <v>108</v>
      </c>
      <c r="D182" s="108">
        <f t="shared" si="40"/>
        <v>1.35</v>
      </c>
      <c r="E182" s="108"/>
      <c r="F182" s="108">
        <f t="shared" si="41"/>
        <v>1.35</v>
      </c>
      <c r="G182" s="109"/>
      <c r="H182" s="109"/>
      <c r="I182" s="109"/>
      <c r="J182" s="109">
        <v>1.35</v>
      </c>
      <c r="K182" s="110" t="s">
        <v>199</v>
      </c>
      <c r="L182" s="124">
        <v>269</v>
      </c>
      <c r="M182" s="116"/>
      <c r="P182" s="129"/>
    </row>
    <row r="183" spans="1:16" s="128" customFormat="1" ht="15.75">
      <c r="A183" s="105">
        <v>6</v>
      </c>
      <c r="B183" s="106" t="s">
        <v>479</v>
      </c>
      <c r="C183" s="107" t="s">
        <v>108</v>
      </c>
      <c r="D183" s="108">
        <f t="shared" si="40"/>
        <v>0.30000000000000004</v>
      </c>
      <c r="E183" s="108"/>
      <c r="F183" s="108">
        <f t="shared" si="41"/>
        <v>0.30000000000000004</v>
      </c>
      <c r="G183" s="109">
        <v>0.2</v>
      </c>
      <c r="H183" s="109"/>
      <c r="I183" s="109"/>
      <c r="J183" s="109">
        <v>0.1</v>
      </c>
      <c r="K183" s="110" t="s">
        <v>214</v>
      </c>
      <c r="L183" s="124">
        <v>144</v>
      </c>
      <c r="M183" s="116"/>
      <c r="P183" s="129"/>
    </row>
    <row r="184" spans="1:16" s="113" customFormat="1" ht="31.5">
      <c r="A184" s="105">
        <v>7</v>
      </c>
      <c r="B184" s="106" t="s">
        <v>227</v>
      </c>
      <c r="C184" s="107" t="s">
        <v>108</v>
      </c>
      <c r="D184" s="108">
        <f t="shared" si="40"/>
        <v>0.5</v>
      </c>
      <c r="E184" s="108"/>
      <c r="F184" s="108">
        <f t="shared" si="41"/>
        <v>0.5</v>
      </c>
      <c r="G184" s="109">
        <v>0</v>
      </c>
      <c r="H184" s="109"/>
      <c r="I184" s="109"/>
      <c r="J184" s="109">
        <v>0.5</v>
      </c>
      <c r="K184" s="110" t="s">
        <v>198</v>
      </c>
      <c r="L184" s="124">
        <v>145</v>
      </c>
      <c r="M184" s="116"/>
      <c r="P184" s="114"/>
    </row>
    <row r="185" spans="1:16" s="128" customFormat="1" ht="15.75">
      <c r="A185" s="105">
        <v>8</v>
      </c>
      <c r="B185" s="106" t="s">
        <v>480</v>
      </c>
      <c r="C185" s="107" t="s">
        <v>108</v>
      </c>
      <c r="D185" s="108">
        <f t="shared" si="40"/>
        <v>0.1</v>
      </c>
      <c r="E185" s="108"/>
      <c r="F185" s="108">
        <f t="shared" si="41"/>
        <v>0.1</v>
      </c>
      <c r="G185" s="109">
        <v>0</v>
      </c>
      <c r="H185" s="109"/>
      <c r="I185" s="109"/>
      <c r="J185" s="109">
        <v>0.1</v>
      </c>
      <c r="K185" s="110" t="s">
        <v>223</v>
      </c>
      <c r="L185" s="124">
        <v>146</v>
      </c>
      <c r="M185" s="116"/>
      <c r="P185" s="129"/>
    </row>
    <row r="186" spans="1:16" s="113" customFormat="1" ht="15.75">
      <c r="A186" s="105">
        <v>9</v>
      </c>
      <c r="B186" s="106" t="s">
        <v>481</v>
      </c>
      <c r="C186" s="107" t="s">
        <v>108</v>
      </c>
      <c r="D186" s="108">
        <f t="shared" si="40"/>
        <v>0.6</v>
      </c>
      <c r="E186" s="108"/>
      <c r="F186" s="108">
        <f t="shared" si="41"/>
        <v>0.6</v>
      </c>
      <c r="G186" s="109">
        <v>0.3</v>
      </c>
      <c r="H186" s="109"/>
      <c r="I186" s="109"/>
      <c r="J186" s="109">
        <v>0.3</v>
      </c>
      <c r="K186" s="110" t="s">
        <v>208</v>
      </c>
      <c r="L186" s="124">
        <v>147</v>
      </c>
      <c r="M186" s="116"/>
      <c r="P186" s="114"/>
    </row>
    <row r="187" spans="1:16" s="128" customFormat="1" ht="15.75">
      <c r="A187" s="105">
        <v>10</v>
      </c>
      <c r="B187" s="106" t="s">
        <v>482</v>
      </c>
      <c r="C187" s="107" t="s">
        <v>108</v>
      </c>
      <c r="D187" s="108">
        <f t="shared" si="40"/>
        <v>0.4</v>
      </c>
      <c r="E187" s="108"/>
      <c r="F187" s="108">
        <f t="shared" si="41"/>
        <v>0.4</v>
      </c>
      <c r="G187" s="109">
        <v>0.4</v>
      </c>
      <c r="H187" s="109"/>
      <c r="I187" s="109"/>
      <c r="J187" s="109"/>
      <c r="K187" s="110" t="s">
        <v>208</v>
      </c>
      <c r="L187" s="124">
        <v>270</v>
      </c>
      <c r="M187" s="116"/>
      <c r="P187" s="129"/>
    </row>
    <row r="188" spans="1:16" s="113" customFormat="1" ht="15.75">
      <c r="A188" s="105">
        <v>11</v>
      </c>
      <c r="B188" s="106" t="s">
        <v>483</v>
      </c>
      <c r="C188" s="107" t="s">
        <v>108</v>
      </c>
      <c r="D188" s="108">
        <f t="shared" si="40"/>
        <v>0.15</v>
      </c>
      <c r="E188" s="108"/>
      <c r="F188" s="108">
        <f t="shared" si="41"/>
        <v>0.15</v>
      </c>
      <c r="G188" s="109">
        <v>0.15</v>
      </c>
      <c r="H188" s="109"/>
      <c r="I188" s="109"/>
      <c r="J188" s="109">
        <v>0</v>
      </c>
      <c r="K188" s="110" t="s">
        <v>202</v>
      </c>
      <c r="L188" s="124">
        <v>148</v>
      </c>
      <c r="M188" s="116"/>
      <c r="P188" s="114"/>
    </row>
    <row r="189" spans="1:16" s="113" customFormat="1" ht="15.75">
      <c r="A189" s="105">
        <v>12</v>
      </c>
      <c r="B189" s="106" t="s">
        <v>484</v>
      </c>
      <c r="C189" s="107" t="s">
        <v>108</v>
      </c>
      <c r="D189" s="108">
        <f t="shared" si="40"/>
        <v>0.2</v>
      </c>
      <c r="E189" s="108"/>
      <c r="F189" s="108">
        <f t="shared" si="41"/>
        <v>0.2</v>
      </c>
      <c r="G189" s="109">
        <v>0.05</v>
      </c>
      <c r="H189" s="109"/>
      <c r="I189" s="109"/>
      <c r="J189" s="109">
        <v>0.15</v>
      </c>
      <c r="K189" s="110" t="s">
        <v>218</v>
      </c>
      <c r="L189" s="124">
        <v>149</v>
      </c>
      <c r="M189" s="116"/>
      <c r="P189" s="114"/>
    </row>
    <row r="190" spans="1:16" s="113" customFormat="1" ht="32.25" customHeight="1">
      <c r="A190" s="105">
        <v>13</v>
      </c>
      <c r="B190" s="106" t="s">
        <v>485</v>
      </c>
      <c r="C190" s="107" t="s">
        <v>108</v>
      </c>
      <c r="D190" s="108">
        <f t="shared" si="40"/>
        <v>0.09</v>
      </c>
      <c r="E190" s="108"/>
      <c r="F190" s="108">
        <f t="shared" si="41"/>
        <v>0.09</v>
      </c>
      <c r="G190" s="109">
        <v>0.06</v>
      </c>
      <c r="H190" s="109"/>
      <c r="I190" s="109"/>
      <c r="J190" s="109">
        <v>0.03</v>
      </c>
      <c r="K190" s="110" t="s">
        <v>209</v>
      </c>
      <c r="L190" s="124">
        <v>161</v>
      </c>
      <c r="M190" s="116"/>
      <c r="P190" s="114"/>
    </row>
    <row r="191" spans="1:16" s="128" customFormat="1" ht="32.25" customHeight="1">
      <c r="A191" s="105">
        <v>14</v>
      </c>
      <c r="B191" s="106" t="s">
        <v>486</v>
      </c>
      <c r="C191" s="107" t="s">
        <v>108</v>
      </c>
      <c r="D191" s="108">
        <f t="shared" si="40"/>
        <v>0.71</v>
      </c>
      <c r="E191" s="108"/>
      <c r="F191" s="108">
        <f t="shared" si="41"/>
        <v>0.71</v>
      </c>
      <c r="G191" s="109">
        <v>0.71</v>
      </c>
      <c r="H191" s="109"/>
      <c r="I191" s="109"/>
      <c r="J191" s="109">
        <v>0</v>
      </c>
      <c r="K191" s="110" t="s">
        <v>248</v>
      </c>
      <c r="L191" s="124">
        <v>150</v>
      </c>
      <c r="M191" s="116"/>
      <c r="P191" s="129"/>
    </row>
    <row r="192" spans="1:16" s="113" customFormat="1" ht="47.25">
      <c r="A192" s="105">
        <v>15</v>
      </c>
      <c r="B192" s="106" t="s">
        <v>487</v>
      </c>
      <c r="C192" s="107" t="s">
        <v>108</v>
      </c>
      <c r="D192" s="108">
        <f t="shared" si="40"/>
        <v>1.6</v>
      </c>
      <c r="E192" s="108"/>
      <c r="F192" s="108">
        <f t="shared" si="41"/>
        <v>1.6</v>
      </c>
      <c r="G192" s="109">
        <v>1.6</v>
      </c>
      <c r="H192" s="109"/>
      <c r="I192" s="109"/>
      <c r="J192" s="109">
        <v>0</v>
      </c>
      <c r="K192" s="110" t="s">
        <v>248</v>
      </c>
      <c r="L192" s="124">
        <v>151</v>
      </c>
      <c r="M192" s="116"/>
      <c r="P192" s="114"/>
    </row>
    <row r="193" spans="1:16" s="113" customFormat="1" ht="15.75">
      <c r="A193" s="105">
        <v>16</v>
      </c>
      <c r="B193" s="106" t="s">
        <v>295</v>
      </c>
      <c r="C193" s="107" t="s">
        <v>108</v>
      </c>
      <c r="D193" s="108">
        <f t="shared" si="40"/>
        <v>1.5</v>
      </c>
      <c r="E193" s="108"/>
      <c r="F193" s="108">
        <f t="shared" si="41"/>
        <v>1.5</v>
      </c>
      <c r="G193" s="109">
        <v>0</v>
      </c>
      <c r="H193" s="109"/>
      <c r="I193" s="109"/>
      <c r="J193" s="109">
        <v>1.5</v>
      </c>
      <c r="K193" s="110" t="s">
        <v>248</v>
      </c>
      <c r="L193" s="124">
        <v>152</v>
      </c>
      <c r="M193" s="116"/>
      <c r="P193" s="114"/>
    </row>
    <row r="194" spans="1:16" s="128" customFormat="1" ht="31.5">
      <c r="A194" s="105">
        <v>17</v>
      </c>
      <c r="B194" s="106" t="s">
        <v>488</v>
      </c>
      <c r="C194" s="107" t="s">
        <v>108</v>
      </c>
      <c r="D194" s="108">
        <f>E194+F194</f>
        <v>1</v>
      </c>
      <c r="E194" s="108"/>
      <c r="F194" s="108">
        <f>SUM(G194:J194)</f>
        <v>1</v>
      </c>
      <c r="G194" s="109"/>
      <c r="H194" s="109"/>
      <c r="I194" s="109"/>
      <c r="J194" s="109">
        <v>1</v>
      </c>
      <c r="K194" s="110" t="s">
        <v>248</v>
      </c>
      <c r="L194" s="124">
        <v>153</v>
      </c>
      <c r="M194" s="116"/>
      <c r="P194" s="129"/>
    </row>
    <row r="195" spans="1:16" s="113" customFormat="1" ht="15.75">
      <c r="A195" s="105">
        <v>18</v>
      </c>
      <c r="B195" s="106" t="s">
        <v>296</v>
      </c>
      <c r="C195" s="107" t="s">
        <v>108</v>
      </c>
      <c r="D195" s="108">
        <f t="shared" si="40"/>
        <v>0.4</v>
      </c>
      <c r="E195" s="108"/>
      <c r="F195" s="108">
        <f t="shared" si="41"/>
        <v>0.4</v>
      </c>
      <c r="G195" s="109">
        <v>0</v>
      </c>
      <c r="H195" s="109"/>
      <c r="I195" s="109"/>
      <c r="J195" s="109">
        <v>0.4</v>
      </c>
      <c r="K195" s="110" t="s">
        <v>248</v>
      </c>
      <c r="L195" s="124">
        <v>154</v>
      </c>
      <c r="M195" s="116"/>
      <c r="P195" s="114"/>
    </row>
    <row r="196" spans="1:16" s="113" customFormat="1" ht="31.5">
      <c r="A196" s="105">
        <v>19</v>
      </c>
      <c r="B196" s="106" t="s">
        <v>489</v>
      </c>
      <c r="C196" s="107" t="s">
        <v>108</v>
      </c>
      <c r="D196" s="108">
        <f t="shared" si="40"/>
        <v>1.7999999999999998</v>
      </c>
      <c r="E196" s="108"/>
      <c r="F196" s="108">
        <f t="shared" si="41"/>
        <v>1.7999999999999998</v>
      </c>
      <c r="G196" s="109">
        <v>1.2</v>
      </c>
      <c r="H196" s="109"/>
      <c r="I196" s="109"/>
      <c r="J196" s="109">
        <v>0.6</v>
      </c>
      <c r="K196" s="110" t="s">
        <v>248</v>
      </c>
      <c r="L196" s="124">
        <v>155</v>
      </c>
      <c r="M196" s="116"/>
      <c r="P196" s="114"/>
    </row>
    <row r="197" spans="1:16" s="122" customFormat="1" ht="15.75">
      <c r="A197" s="102" t="s">
        <v>297</v>
      </c>
      <c r="B197" s="101" t="s">
        <v>79</v>
      </c>
      <c r="C197" s="120"/>
      <c r="D197" s="103">
        <f>SUM(D198:D200)</f>
        <v>9.3000000000000007</v>
      </c>
      <c r="E197" s="103">
        <f t="shared" ref="E197:J197" si="42">SUM(E198:E200)</f>
        <v>0</v>
      </c>
      <c r="F197" s="103">
        <f t="shared" si="42"/>
        <v>9.3000000000000007</v>
      </c>
      <c r="G197" s="103">
        <f t="shared" si="42"/>
        <v>0</v>
      </c>
      <c r="H197" s="103">
        <f t="shared" si="42"/>
        <v>0</v>
      </c>
      <c r="I197" s="103">
        <f t="shared" si="42"/>
        <v>5</v>
      </c>
      <c r="J197" s="103">
        <f t="shared" si="42"/>
        <v>4.3</v>
      </c>
      <c r="K197" s="121"/>
      <c r="L197" s="104"/>
      <c r="M197" s="104"/>
    </row>
    <row r="198" spans="1:16" s="113" customFormat="1" ht="31.5">
      <c r="A198" s="105">
        <v>1</v>
      </c>
      <c r="B198" s="106" t="s">
        <v>490</v>
      </c>
      <c r="C198" s="107" t="s">
        <v>45</v>
      </c>
      <c r="D198" s="108">
        <f>E198+F198</f>
        <v>5</v>
      </c>
      <c r="E198" s="108"/>
      <c r="F198" s="108">
        <f>SUM(G198:J198)</f>
        <v>5</v>
      </c>
      <c r="G198" s="109">
        <v>0</v>
      </c>
      <c r="H198" s="109"/>
      <c r="I198" s="109">
        <v>5</v>
      </c>
      <c r="J198" s="109">
        <v>0</v>
      </c>
      <c r="K198" s="110" t="s">
        <v>199</v>
      </c>
      <c r="L198" s="124">
        <v>158</v>
      </c>
      <c r="M198" s="116"/>
      <c r="P198" s="114"/>
    </row>
    <row r="199" spans="1:16" s="113" customFormat="1" ht="15.75">
      <c r="A199" s="105">
        <v>2</v>
      </c>
      <c r="B199" s="106" t="s">
        <v>491</v>
      </c>
      <c r="C199" s="107" t="s">
        <v>45</v>
      </c>
      <c r="D199" s="108">
        <f>E199+F199</f>
        <v>4</v>
      </c>
      <c r="E199" s="108"/>
      <c r="F199" s="108">
        <f>SUM(G199:J199)</f>
        <v>4</v>
      </c>
      <c r="G199" s="109">
        <v>0</v>
      </c>
      <c r="H199" s="109"/>
      <c r="I199" s="109"/>
      <c r="J199" s="109">
        <v>4</v>
      </c>
      <c r="K199" s="110" t="s">
        <v>198</v>
      </c>
      <c r="L199" s="124">
        <v>159</v>
      </c>
      <c r="M199" s="116"/>
      <c r="P199" s="114"/>
    </row>
    <row r="200" spans="1:16" s="113" customFormat="1" ht="15.75">
      <c r="A200" s="105">
        <v>3</v>
      </c>
      <c r="B200" s="106" t="s">
        <v>492</v>
      </c>
      <c r="C200" s="107" t="s">
        <v>45</v>
      </c>
      <c r="D200" s="108">
        <f>E200+F200</f>
        <v>0.3</v>
      </c>
      <c r="E200" s="108"/>
      <c r="F200" s="108">
        <f>SUM(G200:J200)</f>
        <v>0.3</v>
      </c>
      <c r="G200" s="109">
        <v>0</v>
      </c>
      <c r="H200" s="109"/>
      <c r="I200" s="109"/>
      <c r="J200" s="109">
        <v>0.3</v>
      </c>
      <c r="K200" s="110" t="s">
        <v>217</v>
      </c>
      <c r="L200" s="124">
        <v>160</v>
      </c>
      <c r="M200" s="116"/>
      <c r="P200" s="114"/>
    </row>
    <row r="201" spans="1:16" s="122" customFormat="1" ht="15.75">
      <c r="A201" s="102" t="s">
        <v>298</v>
      </c>
      <c r="B201" s="119" t="s">
        <v>265</v>
      </c>
      <c r="C201" s="120"/>
      <c r="D201" s="103">
        <f>SUM(D202,D206,D210,D221,D224,D240,D244,)</f>
        <v>13.459999999999997</v>
      </c>
      <c r="E201" s="103">
        <f t="shared" ref="E201:J201" si="43">SUM(E202,E206,E210,E221,E224,E240,E244,)</f>
        <v>5.13</v>
      </c>
      <c r="F201" s="103">
        <f t="shared" si="43"/>
        <v>8.3300000000000018</v>
      </c>
      <c r="G201" s="103">
        <f t="shared" si="43"/>
        <v>3.26</v>
      </c>
      <c r="H201" s="103">
        <f t="shared" si="43"/>
        <v>0</v>
      </c>
      <c r="I201" s="103">
        <f t="shared" si="43"/>
        <v>0</v>
      </c>
      <c r="J201" s="103">
        <f t="shared" si="43"/>
        <v>5.07</v>
      </c>
      <c r="K201" s="121"/>
      <c r="L201" s="104"/>
      <c r="M201" s="104"/>
    </row>
    <row r="202" spans="1:16" s="122" customFormat="1" ht="15.75">
      <c r="A202" s="102" t="s">
        <v>299</v>
      </c>
      <c r="B202" s="123" t="s">
        <v>493</v>
      </c>
      <c r="C202" s="120"/>
      <c r="D202" s="103">
        <f>SUM(D203:D205)</f>
        <v>0.8</v>
      </c>
      <c r="E202" s="103">
        <f t="shared" ref="E202:J202" si="44">SUM(E203:E205)</f>
        <v>0</v>
      </c>
      <c r="F202" s="103">
        <f t="shared" si="44"/>
        <v>0.8</v>
      </c>
      <c r="G202" s="103">
        <f t="shared" si="44"/>
        <v>0.3</v>
      </c>
      <c r="H202" s="103">
        <f t="shared" si="44"/>
        <v>0</v>
      </c>
      <c r="I202" s="103">
        <f t="shared" si="44"/>
        <v>0</v>
      </c>
      <c r="J202" s="103">
        <f t="shared" si="44"/>
        <v>0.5</v>
      </c>
      <c r="K202" s="121"/>
      <c r="L202" s="104"/>
      <c r="M202" s="104"/>
    </row>
    <row r="203" spans="1:16" s="128" customFormat="1" ht="15.75">
      <c r="A203" s="105">
        <v>1</v>
      </c>
      <c r="B203" s="106" t="s">
        <v>494</v>
      </c>
      <c r="C203" s="107" t="s">
        <v>495</v>
      </c>
      <c r="D203" s="108">
        <f>E203+F203</f>
        <v>0.2</v>
      </c>
      <c r="E203" s="108"/>
      <c r="F203" s="108">
        <f>SUM(G203:J203)</f>
        <v>0.2</v>
      </c>
      <c r="G203" s="109">
        <v>0</v>
      </c>
      <c r="H203" s="109"/>
      <c r="I203" s="109"/>
      <c r="J203" s="109">
        <v>0.2</v>
      </c>
      <c r="K203" s="110" t="s">
        <v>210</v>
      </c>
      <c r="L203" s="124">
        <v>162</v>
      </c>
      <c r="M203" s="116"/>
      <c r="P203" s="129"/>
    </row>
    <row r="204" spans="1:16" s="128" customFormat="1" ht="15.75">
      <c r="A204" s="105">
        <v>2</v>
      </c>
      <c r="B204" s="106" t="s">
        <v>496</v>
      </c>
      <c r="C204" s="107" t="s">
        <v>495</v>
      </c>
      <c r="D204" s="108">
        <f>E204+F204</f>
        <v>0.3</v>
      </c>
      <c r="E204" s="108"/>
      <c r="F204" s="108">
        <f>SUM(G204:J204)</f>
        <v>0.3</v>
      </c>
      <c r="G204" s="109">
        <v>0</v>
      </c>
      <c r="H204" s="109"/>
      <c r="I204" s="109"/>
      <c r="J204" s="109">
        <v>0.3</v>
      </c>
      <c r="K204" s="110" t="s">
        <v>207</v>
      </c>
      <c r="L204" s="124">
        <v>163</v>
      </c>
      <c r="M204" s="116"/>
      <c r="P204" s="129"/>
    </row>
    <row r="205" spans="1:16" s="113" customFormat="1" ht="15.75">
      <c r="A205" s="105">
        <v>3</v>
      </c>
      <c r="B205" s="106" t="s">
        <v>497</v>
      </c>
      <c r="C205" s="107" t="s">
        <v>495</v>
      </c>
      <c r="D205" s="108">
        <f>E205+F205</f>
        <v>0.3</v>
      </c>
      <c r="E205" s="108"/>
      <c r="F205" s="108">
        <f>SUM(G205:J205)</f>
        <v>0.3</v>
      </c>
      <c r="G205" s="109">
        <v>0.3</v>
      </c>
      <c r="H205" s="109"/>
      <c r="I205" s="109"/>
      <c r="J205" s="109">
        <v>0</v>
      </c>
      <c r="K205" s="110" t="s">
        <v>203</v>
      </c>
      <c r="L205" s="124">
        <v>164</v>
      </c>
      <c r="M205" s="116"/>
      <c r="P205" s="114"/>
    </row>
    <row r="206" spans="1:16" s="122" customFormat="1" ht="15.75">
      <c r="A206" s="102" t="s">
        <v>301</v>
      </c>
      <c r="B206" s="123" t="s">
        <v>231</v>
      </c>
      <c r="C206" s="120"/>
      <c r="D206" s="103">
        <f>SUM(D207:D209)</f>
        <v>0.89999999999999991</v>
      </c>
      <c r="E206" s="103">
        <f t="shared" ref="E206:J206" si="45">SUM(E207:E209)</f>
        <v>0</v>
      </c>
      <c r="F206" s="103">
        <f t="shared" si="45"/>
        <v>0.89999999999999991</v>
      </c>
      <c r="G206" s="103">
        <f t="shared" si="45"/>
        <v>0</v>
      </c>
      <c r="H206" s="103">
        <f t="shared" si="45"/>
        <v>0</v>
      </c>
      <c r="I206" s="103">
        <f t="shared" si="45"/>
        <v>0</v>
      </c>
      <c r="J206" s="103">
        <f t="shared" si="45"/>
        <v>0.89999999999999991</v>
      </c>
      <c r="K206" s="121"/>
      <c r="L206" s="104"/>
      <c r="M206" s="104"/>
    </row>
    <row r="207" spans="1:16" s="113" customFormat="1" ht="15.75">
      <c r="A207" s="105">
        <v>1</v>
      </c>
      <c r="B207" s="106" t="s">
        <v>498</v>
      </c>
      <c r="C207" s="107" t="s">
        <v>245</v>
      </c>
      <c r="D207" s="108">
        <f>E207+F207</f>
        <v>0.45</v>
      </c>
      <c r="E207" s="108"/>
      <c r="F207" s="108">
        <f>SUM(G207:J207)</f>
        <v>0.45</v>
      </c>
      <c r="G207" s="109">
        <v>0</v>
      </c>
      <c r="H207" s="109"/>
      <c r="I207" s="109"/>
      <c r="J207" s="109">
        <v>0.45</v>
      </c>
      <c r="K207" s="110" t="s">
        <v>210</v>
      </c>
      <c r="L207" s="124">
        <v>165</v>
      </c>
      <c r="M207" s="116"/>
      <c r="P207" s="114"/>
    </row>
    <row r="208" spans="1:16" s="113" customFormat="1" ht="15.75">
      <c r="A208" s="105">
        <v>2</v>
      </c>
      <c r="B208" s="106" t="s">
        <v>499</v>
      </c>
      <c r="C208" s="107" t="s">
        <v>245</v>
      </c>
      <c r="D208" s="108">
        <f>E208+F208</f>
        <v>0.25</v>
      </c>
      <c r="E208" s="108"/>
      <c r="F208" s="108">
        <f>SUM(G208:J208)</f>
        <v>0.25</v>
      </c>
      <c r="G208" s="109">
        <v>0</v>
      </c>
      <c r="H208" s="109"/>
      <c r="I208" s="109"/>
      <c r="J208" s="109">
        <v>0.25</v>
      </c>
      <c r="K208" s="110" t="s">
        <v>215</v>
      </c>
      <c r="L208" s="124">
        <v>166</v>
      </c>
      <c r="M208" s="116"/>
      <c r="P208" s="114"/>
    </row>
    <row r="209" spans="1:16" s="113" customFormat="1" ht="15.75">
      <c r="A209" s="105">
        <v>3</v>
      </c>
      <c r="B209" s="106" t="s">
        <v>500</v>
      </c>
      <c r="C209" s="107" t="s">
        <v>245</v>
      </c>
      <c r="D209" s="108">
        <f>E209+F209</f>
        <v>0.2</v>
      </c>
      <c r="E209" s="108"/>
      <c r="F209" s="108">
        <f>SUM(G209:J209)</f>
        <v>0.2</v>
      </c>
      <c r="G209" s="109">
        <v>0</v>
      </c>
      <c r="H209" s="109"/>
      <c r="I209" s="109"/>
      <c r="J209" s="109">
        <v>0.2</v>
      </c>
      <c r="K209" s="110" t="s">
        <v>219</v>
      </c>
      <c r="L209" s="124">
        <v>167</v>
      </c>
      <c r="M209" s="116"/>
      <c r="P209" s="114"/>
    </row>
    <row r="210" spans="1:16" s="122" customFormat="1" ht="15.75">
      <c r="A210" s="102" t="s">
        <v>303</v>
      </c>
      <c r="B210" s="123" t="s">
        <v>267</v>
      </c>
      <c r="C210" s="120"/>
      <c r="D210" s="103">
        <f>SUM(D211:D220)</f>
        <v>7.52</v>
      </c>
      <c r="E210" s="103">
        <f t="shared" ref="E210:J210" si="46">SUM(E211:E220)</f>
        <v>3.5100000000000002</v>
      </c>
      <c r="F210" s="103">
        <f t="shared" si="46"/>
        <v>4.01</v>
      </c>
      <c r="G210" s="103">
        <f t="shared" si="46"/>
        <v>1.92</v>
      </c>
      <c r="H210" s="103">
        <f t="shared" si="46"/>
        <v>0</v>
      </c>
      <c r="I210" s="103">
        <f t="shared" si="46"/>
        <v>0</v>
      </c>
      <c r="J210" s="103">
        <f t="shared" si="46"/>
        <v>2.09</v>
      </c>
      <c r="K210" s="121"/>
      <c r="L210" s="104"/>
      <c r="M210" s="104"/>
    </row>
    <row r="211" spans="1:16" s="113" customFormat="1" ht="15.75">
      <c r="A211" s="105">
        <v>1</v>
      </c>
      <c r="B211" s="106" t="s">
        <v>302</v>
      </c>
      <c r="C211" s="107" t="s">
        <v>243</v>
      </c>
      <c r="D211" s="108">
        <f t="shared" ref="D211:D220" si="47">E211+F211</f>
        <v>1.1200000000000001</v>
      </c>
      <c r="E211" s="108">
        <v>1</v>
      </c>
      <c r="F211" s="108">
        <f t="shared" ref="F211:F220" si="48">SUM(G211:J211)</f>
        <v>0.12000000000000001</v>
      </c>
      <c r="G211" s="109">
        <v>0</v>
      </c>
      <c r="H211" s="109"/>
      <c r="I211" s="109"/>
      <c r="J211" s="109">
        <v>0.12000000000000001</v>
      </c>
      <c r="K211" s="110" t="s">
        <v>226</v>
      </c>
      <c r="L211" s="124">
        <v>168</v>
      </c>
      <c r="M211" s="116"/>
      <c r="P211" s="114"/>
    </row>
    <row r="212" spans="1:16" s="113" customFormat="1" ht="15.75">
      <c r="A212" s="105">
        <v>2</v>
      </c>
      <c r="B212" s="106" t="s">
        <v>501</v>
      </c>
      <c r="C212" s="107" t="s">
        <v>243</v>
      </c>
      <c r="D212" s="108">
        <f t="shared" si="47"/>
        <v>0.45</v>
      </c>
      <c r="E212" s="108">
        <v>0.4</v>
      </c>
      <c r="F212" s="108">
        <f t="shared" si="48"/>
        <v>0.05</v>
      </c>
      <c r="G212" s="109">
        <v>0</v>
      </c>
      <c r="H212" s="109"/>
      <c r="I212" s="109"/>
      <c r="J212" s="109">
        <v>0.05</v>
      </c>
      <c r="K212" s="110" t="s">
        <v>226</v>
      </c>
      <c r="L212" s="124">
        <v>169</v>
      </c>
      <c r="M212" s="116"/>
      <c r="P212" s="114"/>
    </row>
    <row r="213" spans="1:16" s="113" customFormat="1" ht="15.75">
      <c r="A213" s="105">
        <v>3</v>
      </c>
      <c r="B213" s="106" t="s">
        <v>502</v>
      </c>
      <c r="C213" s="107" t="s">
        <v>243</v>
      </c>
      <c r="D213" s="108">
        <f t="shared" si="47"/>
        <v>0.2</v>
      </c>
      <c r="E213" s="108">
        <v>0.12</v>
      </c>
      <c r="F213" s="108">
        <f t="shared" si="48"/>
        <v>0.08</v>
      </c>
      <c r="G213" s="109">
        <v>0</v>
      </c>
      <c r="H213" s="109"/>
      <c r="I213" s="109"/>
      <c r="J213" s="109">
        <v>0.08</v>
      </c>
      <c r="K213" s="110" t="s">
        <v>210</v>
      </c>
      <c r="L213" s="115">
        <v>258</v>
      </c>
      <c r="M213" s="116"/>
      <c r="P213" s="114"/>
    </row>
    <row r="214" spans="1:16" s="113" customFormat="1" ht="15.75">
      <c r="A214" s="105">
        <v>4</v>
      </c>
      <c r="B214" s="106" t="s">
        <v>503</v>
      </c>
      <c r="C214" s="107" t="s">
        <v>243</v>
      </c>
      <c r="D214" s="108">
        <f t="shared" si="47"/>
        <v>0.82000000000000006</v>
      </c>
      <c r="E214" s="108">
        <v>0.3</v>
      </c>
      <c r="F214" s="108">
        <f t="shared" si="48"/>
        <v>0.52</v>
      </c>
      <c r="G214" s="109">
        <v>0.52</v>
      </c>
      <c r="H214" s="109"/>
      <c r="I214" s="109"/>
      <c r="J214" s="109">
        <v>0</v>
      </c>
      <c r="K214" s="110" t="s">
        <v>197</v>
      </c>
      <c r="L214" s="115">
        <v>257</v>
      </c>
      <c r="M214" s="116"/>
      <c r="P214" s="114"/>
    </row>
    <row r="215" spans="1:16" s="113" customFormat="1" ht="15.75">
      <c r="A215" s="105">
        <v>5</v>
      </c>
      <c r="B215" s="106" t="s">
        <v>504</v>
      </c>
      <c r="C215" s="107" t="s">
        <v>243</v>
      </c>
      <c r="D215" s="108">
        <f t="shared" si="47"/>
        <v>0.44</v>
      </c>
      <c r="E215" s="108">
        <v>0.36</v>
      </c>
      <c r="F215" s="108">
        <f t="shared" si="48"/>
        <v>0.08</v>
      </c>
      <c r="G215" s="109">
        <v>0</v>
      </c>
      <c r="H215" s="109"/>
      <c r="I215" s="109"/>
      <c r="J215" s="109">
        <v>0.08</v>
      </c>
      <c r="K215" s="110" t="s">
        <v>208</v>
      </c>
      <c r="L215" s="124">
        <v>170</v>
      </c>
      <c r="M215" s="116"/>
      <c r="P215" s="114"/>
    </row>
    <row r="216" spans="1:16" s="113" customFormat="1" ht="15.75">
      <c r="A216" s="105">
        <v>6</v>
      </c>
      <c r="B216" s="106" t="s">
        <v>505</v>
      </c>
      <c r="C216" s="107" t="s">
        <v>243</v>
      </c>
      <c r="D216" s="108">
        <f t="shared" si="47"/>
        <v>1</v>
      </c>
      <c r="E216" s="108"/>
      <c r="F216" s="108">
        <f t="shared" si="48"/>
        <v>1</v>
      </c>
      <c r="G216" s="109">
        <v>0.5</v>
      </c>
      <c r="H216" s="109"/>
      <c r="I216" s="109"/>
      <c r="J216" s="109">
        <v>0.5</v>
      </c>
      <c r="K216" s="110" t="s">
        <v>209</v>
      </c>
      <c r="L216" s="124">
        <v>171</v>
      </c>
      <c r="M216" s="116"/>
      <c r="P216" s="114"/>
    </row>
    <row r="217" spans="1:16" s="113" customFormat="1" ht="15.75">
      <c r="A217" s="105">
        <v>7</v>
      </c>
      <c r="B217" s="106" t="s">
        <v>506</v>
      </c>
      <c r="C217" s="107" t="s">
        <v>243</v>
      </c>
      <c r="D217" s="108">
        <f t="shared" si="47"/>
        <v>1.1000000000000001</v>
      </c>
      <c r="E217" s="108"/>
      <c r="F217" s="108">
        <f t="shared" si="48"/>
        <v>1.1000000000000001</v>
      </c>
      <c r="G217" s="109">
        <v>0.5</v>
      </c>
      <c r="H217" s="109"/>
      <c r="I217" s="109"/>
      <c r="J217" s="109">
        <v>0.6</v>
      </c>
      <c r="K217" s="110" t="s">
        <v>209</v>
      </c>
      <c r="L217" s="124">
        <v>172</v>
      </c>
      <c r="M217" s="116"/>
      <c r="P217" s="114"/>
    </row>
    <row r="218" spans="1:16" s="113" customFormat="1" ht="15.75">
      <c r="A218" s="105">
        <v>8</v>
      </c>
      <c r="B218" s="106" t="s">
        <v>507</v>
      </c>
      <c r="C218" s="107" t="s">
        <v>243</v>
      </c>
      <c r="D218" s="108">
        <f t="shared" si="47"/>
        <v>0.36</v>
      </c>
      <c r="E218" s="108"/>
      <c r="F218" s="108">
        <f t="shared" si="48"/>
        <v>0.36</v>
      </c>
      <c r="G218" s="109">
        <v>0</v>
      </c>
      <c r="H218" s="109"/>
      <c r="I218" s="109"/>
      <c r="J218" s="109">
        <v>0.36</v>
      </c>
      <c r="K218" s="110" t="s">
        <v>219</v>
      </c>
      <c r="L218" s="124">
        <v>173</v>
      </c>
      <c r="M218" s="116"/>
      <c r="P218" s="114"/>
    </row>
    <row r="219" spans="1:16" s="113" customFormat="1" ht="15.75">
      <c r="A219" s="105">
        <v>9</v>
      </c>
      <c r="B219" s="106" t="s">
        <v>508</v>
      </c>
      <c r="C219" s="107" t="s">
        <v>243</v>
      </c>
      <c r="D219" s="108">
        <f t="shared" si="47"/>
        <v>1.03</v>
      </c>
      <c r="E219" s="108">
        <v>0.73</v>
      </c>
      <c r="F219" s="108">
        <f t="shared" si="48"/>
        <v>0.3</v>
      </c>
      <c r="G219" s="109">
        <v>0</v>
      </c>
      <c r="H219" s="109"/>
      <c r="I219" s="109"/>
      <c r="J219" s="109">
        <v>0.3</v>
      </c>
      <c r="K219" s="110" t="s">
        <v>248</v>
      </c>
      <c r="L219" s="115">
        <v>255</v>
      </c>
      <c r="M219" s="116"/>
      <c r="P219" s="114"/>
    </row>
    <row r="220" spans="1:16" s="113" customFormat="1" ht="15.75">
      <c r="A220" s="105">
        <v>10</v>
      </c>
      <c r="B220" s="106" t="s">
        <v>509</v>
      </c>
      <c r="C220" s="107" t="s">
        <v>243</v>
      </c>
      <c r="D220" s="108">
        <f t="shared" si="47"/>
        <v>1</v>
      </c>
      <c r="E220" s="108">
        <v>0.6</v>
      </c>
      <c r="F220" s="108">
        <f t="shared" si="48"/>
        <v>0.4</v>
      </c>
      <c r="G220" s="109">
        <v>0.4</v>
      </c>
      <c r="H220" s="109"/>
      <c r="I220" s="109"/>
      <c r="J220" s="109">
        <v>0</v>
      </c>
      <c r="K220" s="110" t="s">
        <v>248</v>
      </c>
      <c r="L220" s="115">
        <v>256</v>
      </c>
      <c r="M220" s="116"/>
      <c r="P220" s="114"/>
    </row>
    <row r="221" spans="1:16" s="122" customFormat="1" ht="15.75">
      <c r="A221" s="102" t="s">
        <v>317</v>
      </c>
      <c r="B221" s="123" t="s">
        <v>271</v>
      </c>
      <c r="C221" s="120"/>
      <c r="D221" s="103">
        <f>SUM(D222:D223)</f>
        <v>1.04</v>
      </c>
      <c r="E221" s="103">
        <f t="shared" ref="E221:J221" si="49">SUM(E222:E223)</f>
        <v>0.7</v>
      </c>
      <c r="F221" s="103">
        <f t="shared" si="49"/>
        <v>0.34</v>
      </c>
      <c r="G221" s="103">
        <f t="shared" si="49"/>
        <v>0</v>
      </c>
      <c r="H221" s="103">
        <f t="shared" si="49"/>
        <v>0</v>
      </c>
      <c r="I221" s="103">
        <f t="shared" si="49"/>
        <v>0</v>
      </c>
      <c r="J221" s="103">
        <f t="shared" si="49"/>
        <v>0.34</v>
      </c>
      <c r="K221" s="121"/>
      <c r="L221" s="104"/>
      <c r="M221" s="104"/>
    </row>
    <row r="222" spans="1:16" s="113" customFormat="1" ht="15.75">
      <c r="A222" s="105">
        <v>1</v>
      </c>
      <c r="B222" s="106" t="s">
        <v>510</v>
      </c>
      <c r="C222" s="107" t="s">
        <v>272</v>
      </c>
      <c r="D222" s="108">
        <f>E222+F222</f>
        <v>0.84</v>
      </c>
      <c r="E222" s="108">
        <v>0.7</v>
      </c>
      <c r="F222" s="108">
        <f>SUM(G222:J222)</f>
        <v>0.14000000000000001</v>
      </c>
      <c r="G222" s="109">
        <v>0</v>
      </c>
      <c r="H222" s="109"/>
      <c r="I222" s="109"/>
      <c r="J222" s="109">
        <v>0.14000000000000001</v>
      </c>
      <c r="K222" s="110" t="s">
        <v>210</v>
      </c>
      <c r="L222" s="124">
        <v>174</v>
      </c>
      <c r="M222" s="116"/>
      <c r="P222" s="114"/>
    </row>
    <row r="223" spans="1:16" s="113" customFormat="1" ht="15.75">
      <c r="A223" s="105">
        <v>2</v>
      </c>
      <c r="B223" s="106" t="s">
        <v>511</v>
      </c>
      <c r="C223" s="107" t="s">
        <v>272</v>
      </c>
      <c r="D223" s="108">
        <f>E223+F223</f>
        <v>0.2</v>
      </c>
      <c r="E223" s="108"/>
      <c r="F223" s="108">
        <f>SUM(G223:J223)</f>
        <v>0.2</v>
      </c>
      <c r="G223" s="109">
        <v>0</v>
      </c>
      <c r="H223" s="109"/>
      <c r="I223" s="109"/>
      <c r="J223" s="109">
        <v>0.2</v>
      </c>
      <c r="K223" s="110" t="s">
        <v>216</v>
      </c>
      <c r="L223" s="124">
        <v>175</v>
      </c>
      <c r="M223" s="116"/>
      <c r="P223" s="114"/>
    </row>
    <row r="224" spans="1:16" s="122" customFormat="1" ht="15.75">
      <c r="A224" s="102" t="s">
        <v>512</v>
      </c>
      <c r="B224" s="101" t="s">
        <v>228</v>
      </c>
      <c r="C224" s="120"/>
      <c r="D224" s="103">
        <f>SUM(D225:D239)</f>
        <v>2.8099999999999996</v>
      </c>
      <c r="E224" s="103">
        <f t="shared" ref="E224:J224" si="50">SUM(E225:E239)</f>
        <v>0.91999999999999993</v>
      </c>
      <c r="F224" s="103">
        <f t="shared" si="50"/>
        <v>1.8900000000000003</v>
      </c>
      <c r="G224" s="103">
        <f t="shared" si="50"/>
        <v>0.98</v>
      </c>
      <c r="H224" s="103">
        <f t="shared" si="50"/>
        <v>0</v>
      </c>
      <c r="I224" s="103">
        <f t="shared" si="50"/>
        <v>0</v>
      </c>
      <c r="J224" s="103">
        <f t="shared" si="50"/>
        <v>0.91000000000000036</v>
      </c>
      <c r="K224" s="101"/>
      <c r="L224" s="104"/>
      <c r="M224" s="104"/>
    </row>
    <row r="225" spans="1:16" s="113" customFormat="1" ht="15.75">
      <c r="A225" s="105">
        <v>1</v>
      </c>
      <c r="B225" s="106" t="s">
        <v>304</v>
      </c>
      <c r="C225" s="107" t="s">
        <v>242</v>
      </c>
      <c r="D225" s="108">
        <f t="shared" ref="D225:D239" si="51">E225+F225</f>
        <v>7.0000000000000007E-2</v>
      </c>
      <c r="E225" s="108"/>
      <c r="F225" s="108">
        <f t="shared" ref="F225:F239" si="52">SUM(G225:J225)</f>
        <v>7.0000000000000007E-2</v>
      </c>
      <c r="G225" s="109">
        <v>0</v>
      </c>
      <c r="H225" s="109"/>
      <c r="I225" s="109"/>
      <c r="J225" s="109">
        <v>7.0000000000000007E-2</v>
      </c>
      <c r="K225" s="110" t="s">
        <v>291</v>
      </c>
      <c r="L225" s="124">
        <v>176</v>
      </c>
      <c r="M225" s="116"/>
      <c r="P225" s="114"/>
    </row>
    <row r="226" spans="1:16" s="113" customFormat="1" ht="15.75">
      <c r="A226" s="105">
        <v>2</v>
      </c>
      <c r="B226" s="106" t="s">
        <v>305</v>
      </c>
      <c r="C226" s="107" t="s">
        <v>242</v>
      </c>
      <c r="D226" s="108">
        <f t="shared" si="51"/>
        <v>7.0000000000000007E-2</v>
      </c>
      <c r="E226" s="108"/>
      <c r="F226" s="108">
        <f t="shared" si="52"/>
        <v>7.0000000000000007E-2</v>
      </c>
      <c r="G226" s="109">
        <v>0</v>
      </c>
      <c r="H226" s="109"/>
      <c r="I226" s="109"/>
      <c r="J226" s="109">
        <v>7.0000000000000007E-2</v>
      </c>
      <c r="K226" s="110" t="s">
        <v>212</v>
      </c>
      <c r="L226" s="124">
        <v>177</v>
      </c>
      <c r="M226" s="116"/>
      <c r="P226" s="114"/>
    </row>
    <row r="227" spans="1:16" s="113" customFormat="1" ht="15.75">
      <c r="A227" s="105">
        <v>3</v>
      </c>
      <c r="B227" s="106" t="s">
        <v>306</v>
      </c>
      <c r="C227" s="107" t="s">
        <v>242</v>
      </c>
      <c r="D227" s="108">
        <f t="shared" si="51"/>
        <v>7.0000000000000007E-2</v>
      </c>
      <c r="E227" s="108"/>
      <c r="F227" s="108">
        <f t="shared" si="52"/>
        <v>7.0000000000000007E-2</v>
      </c>
      <c r="G227" s="109">
        <v>0</v>
      </c>
      <c r="H227" s="109"/>
      <c r="I227" s="109"/>
      <c r="J227" s="109">
        <v>7.0000000000000007E-2</v>
      </c>
      <c r="K227" s="110" t="s">
        <v>213</v>
      </c>
      <c r="L227" s="124">
        <v>178</v>
      </c>
      <c r="M227" s="116"/>
      <c r="P227" s="114"/>
    </row>
    <row r="228" spans="1:16" s="113" customFormat="1" ht="15.75">
      <c r="A228" s="105">
        <v>4</v>
      </c>
      <c r="B228" s="106" t="s">
        <v>307</v>
      </c>
      <c r="C228" s="107" t="s">
        <v>242</v>
      </c>
      <c r="D228" s="108">
        <f t="shared" si="51"/>
        <v>7.0000000000000007E-2</v>
      </c>
      <c r="E228" s="108"/>
      <c r="F228" s="108">
        <f t="shared" si="52"/>
        <v>7.0000000000000007E-2</v>
      </c>
      <c r="G228" s="109">
        <v>0</v>
      </c>
      <c r="H228" s="109"/>
      <c r="I228" s="109"/>
      <c r="J228" s="109">
        <v>7.0000000000000007E-2</v>
      </c>
      <c r="K228" s="110" t="s">
        <v>206</v>
      </c>
      <c r="L228" s="124">
        <v>179</v>
      </c>
      <c r="M228" s="116"/>
      <c r="P228" s="114"/>
    </row>
    <row r="229" spans="1:16" s="113" customFormat="1" ht="15.75">
      <c r="A229" s="105">
        <v>5</v>
      </c>
      <c r="B229" s="106" t="s">
        <v>308</v>
      </c>
      <c r="C229" s="107" t="s">
        <v>242</v>
      </c>
      <c r="D229" s="108">
        <f t="shared" si="51"/>
        <v>7.0000000000000007E-2</v>
      </c>
      <c r="E229" s="108"/>
      <c r="F229" s="108">
        <f t="shared" si="52"/>
        <v>7.0000000000000007E-2</v>
      </c>
      <c r="G229" s="109">
        <v>0</v>
      </c>
      <c r="H229" s="109"/>
      <c r="I229" s="109"/>
      <c r="J229" s="109">
        <v>7.0000000000000007E-2</v>
      </c>
      <c r="K229" s="110" t="s">
        <v>206</v>
      </c>
      <c r="L229" s="124">
        <v>180</v>
      </c>
      <c r="M229" s="116"/>
      <c r="P229" s="114"/>
    </row>
    <row r="230" spans="1:16" s="113" customFormat="1" ht="15.75">
      <c r="A230" s="105">
        <v>6</v>
      </c>
      <c r="B230" s="106" t="s">
        <v>309</v>
      </c>
      <c r="C230" s="107" t="s">
        <v>242</v>
      </c>
      <c r="D230" s="108">
        <f t="shared" si="51"/>
        <v>7.0000000000000007E-2</v>
      </c>
      <c r="E230" s="108"/>
      <c r="F230" s="108">
        <f t="shared" si="52"/>
        <v>7.0000000000000007E-2</v>
      </c>
      <c r="G230" s="109">
        <v>0</v>
      </c>
      <c r="H230" s="109"/>
      <c r="I230" s="109"/>
      <c r="J230" s="109">
        <v>7.0000000000000007E-2</v>
      </c>
      <c r="K230" s="110" t="s">
        <v>207</v>
      </c>
      <c r="L230" s="124">
        <v>181</v>
      </c>
      <c r="M230" s="116"/>
      <c r="P230" s="114"/>
    </row>
    <row r="231" spans="1:16" s="113" customFormat="1" ht="15.75">
      <c r="A231" s="105">
        <v>7</v>
      </c>
      <c r="B231" s="106" t="s">
        <v>310</v>
      </c>
      <c r="C231" s="107" t="s">
        <v>242</v>
      </c>
      <c r="D231" s="108">
        <f t="shared" si="51"/>
        <v>7.0000000000000007E-2</v>
      </c>
      <c r="E231" s="108"/>
      <c r="F231" s="108">
        <f t="shared" si="52"/>
        <v>7.0000000000000007E-2</v>
      </c>
      <c r="G231" s="109">
        <v>0</v>
      </c>
      <c r="H231" s="109"/>
      <c r="I231" s="109"/>
      <c r="J231" s="109">
        <v>7.0000000000000007E-2</v>
      </c>
      <c r="K231" s="110" t="s">
        <v>204</v>
      </c>
      <c r="L231" s="124">
        <v>182</v>
      </c>
      <c r="M231" s="116"/>
      <c r="P231" s="114"/>
    </row>
    <row r="232" spans="1:16" s="113" customFormat="1" ht="15.75">
      <c r="A232" s="105">
        <v>8</v>
      </c>
      <c r="B232" s="106" t="s">
        <v>311</v>
      </c>
      <c r="C232" s="107" t="s">
        <v>242</v>
      </c>
      <c r="D232" s="108">
        <f t="shared" si="51"/>
        <v>7.0000000000000007E-2</v>
      </c>
      <c r="E232" s="108"/>
      <c r="F232" s="108">
        <f t="shared" si="52"/>
        <v>7.0000000000000007E-2</v>
      </c>
      <c r="G232" s="109">
        <v>0</v>
      </c>
      <c r="H232" s="109"/>
      <c r="I232" s="109"/>
      <c r="J232" s="109">
        <v>7.0000000000000007E-2</v>
      </c>
      <c r="K232" s="110" t="s">
        <v>204</v>
      </c>
      <c r="L232" s="124">
        <v>183</v>
      </c>
      <c r="M232" s="116"/>
      <c r="P232" s="114"/>
    </row>
    <row r="233" spans="1:16" s="113" customFormat="1" ht="15.75">
      <c r="A233" s="105">
        <v>9</v>
      </c>
      <c r="B233" s="106" t="s">
        <v>513</v>
      </c>
      <c r="C233" s="107" t="s">
        <v>242</v>
      </c>
      <c r="D233" s="108">
        <f t="shared" si="51"/>
        <v>7.0000000000000007E-2</v>
      </c>
      <c r="E233" s="108"/>
      <c r="F233" s="108">
        <f t="shared" si="52"/>
        <v>7.0000000000000007E-2</v>
      </c>
      <c r="G233" s="109">
        <v>0</v>
      </c>
      <c r="H233" s="109"/>
      <c r="I233" s="109"/>
      <c r="J233" s="109">
        <v>7.0000000000000007E-2</v>
      </c>
      <c r="K233" s="110" t="s">
        <v>215</v>
      </c>
      <c r="L233" s="124">
        <v>184</v>
      </c>
      <c r="M233" s="116"/>
      <c r="P233" s="114"/>
    </row>
    <row r="234" spans="1:16" s="113" customFormat="1" ht="15.75">
      <c r="A234" s="105">
        <v>10</v>
      </c>
      <c r="B234" s="106" t="s">
        <v>514</v>
      </c>
      <c r="C234" s="107" t="s">
        <v>242</v>
      </c>
      <c r="D234" s="108">
        <f t="shared" si="51"/>
        <v>0.8600000000000001</v>
      </c>
      <c r="E234" s="108">
        <v>0.32</v>
      </c>
      <c r="F234" s="108">
        <f t="shared" si="52"/>
        <v>0.54</v>
      </c>
      <c r="G234" s="109">
        <v>0.54</v>
      </c>
      <c r="H234" s="109"/>
      <c r="I234" s="109"/>
      <c r="J234" s="109">
        <v>0</v>
      </c>
      <c r="K234" s="110" t="s">
        <v>217</v>
      </c>
      <c r="L234" s="124">
        <v>185</v>
      </c>
      <c r="M234" s="116"/>
      <c r="P234" s="114"/>
    </row>
    <row r="235" spans="1:16" s="113" customFormat="1" ht="15.75">
      <c r="A235" s="105">
        <v>11</v>
      </c>
      <c r="B235" s="106" t="s">
        <v>515</v>
      </c>
      <c r="C235" s="107" t="s">
        <v>242</v>
      </c>
      <c r="D235" s="108">
        <f t="shared" si="51"/>
        <v>1.04</v>
      </c>
      <c r="E235" s="108">
        <v>0.6</v>
      </c>
      <c r="F235" s="108">
        <f t="shared" si="52"/>
        <v>0.44</v>
      </c>
      <c r="G235" s="109">
        <v>0.44</v>
      </c>
      <c r="H235" s="109"/>
      <c r="I235" s="109"/>
      <c r="J235" s="109">
        <v>0</v>
      </c>
      <c r="K235" s="110" t="s">
        <v>217</v>
      </c>
      <c r="L235" s="124">
        <v>186</v>
      </c>
      <c r="M235" s="116"/>
      <c r="P235" s="114"/>
    </row>
    <row r="236" spans="1:16" s="113" customFormat="1" ht="15.75">
      <c r="A236" s="105">
        <v>12</v>
      </c>
      <c r="B236" s="106" t="s">
        <v>312</v>
      </c>
      <c r="C236" s="107" t="s">
        <v>242</v>
      </c>
      <c r="D236" s="108">
        <f t="shared" si="51"/>
        <v>7.0000000000000007E-2</v>
      </c>
      <c r="E236" s="108"/>
      <c r="F236" s="108">
        <f t="shared" si="52"/>
        <v>7.0000000000000007E-2</v>
      </c>
      <c r="G236" s="109">
        <v>0</v>
      </c>
      <c r="H236" s="109"/>
      <c r="I236" s="109"/>
      <c r="J236" s="109">
        <v>7.0000000000000007E-2</v>
      </c>
      <c r="K236" s="110" t="s">
        <v>217</v>
      </c>
      <c r="L236" s="124">
        <v>187</v>
      </c>
      <c r="M236" s="116"/>
      <c r="P236" s="114"/>
    </row>
    <row r="237" spans="1:16" s="113" customFormat="1" ht="15.75">
      <c r="A237" s="105">
        <v>13</v>
      </c>
      <c r="B237" s="106" t="s">
        <v>313</v>
      </c>
      <c r="C237" s="107" t="s">
        <v>242</v>
      </c>
      <c r="D237" s="108">
        <f t="shared" si="51"/>
        <v>7.0000000000000007E-2</v>
      </c>
      <c r="E237" s="108"/>
      <c r="F237" s="108">
        <f t="shared" si="52"/>
        <v>7.0000000000000007E-2</v>
      </c>
      <c r="G237" s="109">
        <v>0</v>
      </c>
      <c r="H237" s="109"/>
      <c r="I237" s="109"/>
      <c r="J237" s="109">
        <v>7.0000000000000007E-2</v>
      </c>
      <c r="K237" s="110" t="s">
        <v>209</v>
      </c>
      <c r="L237" s="124">
        <v>188</v>
      </c>
      <c r="M237" s="116"/>
      <c r="P237" s="114"/>
    </row>
    <row r="238" spans="1:16" s="113" customFormat="1" ht="15.75">
      <c r="A238" s="105">
        <v>14</v>
      </c>
      <c r="B238" s="106" t="s">
        <v>314</v>
      </c>
      <c r="C238" s="107" t="s">
        <v>242</v>
      </c>
      <c r="D238" s="108">
        <f t="shared" si="51"/>
        <v>7.0000000000000007E-2</v>
      </c>
      <c r="E238" s="108"/>
      <c r="F238" s="108">
        <f t="shared" si="52"/>
        <v>7.0000000000000007E-2</v>
      </c>
      <c r="G238" s="109">
        <v>0</v>
      </c>
      <c r="H238" s="109"/>
      <c r="I238" s="109"/>
      <c r="J238" s="109">
        <v>7.0000000000000007E-2</v>
      </c>
      <c r="K238" s="110" t="s">
        <v>221</v>
      </c>
      <c r="L238" s="124">
        <v>189</v>
      </c>
      <c r="M238" s="116"/>
      <c r="P238" s="114"/>
    </row>
    <row r="239" spans="1:16" s="113" customFormat="1" ht="15.75">
      <c r="A239" s="105">
        <v>15</v>
      </c>
      <c r="B239" s="106" t="s">
        <v>315</v>
      </c>
      <c r="C239" s="107" t="s">
        <v>242</v>
      </c>
      <c r="D239" s="108">
        <f t="shared" si="51"/>
        <v>7.0000000000000007E-2</v>
      </c>
      <c r="E239" s="108"/>
      <c r="F239" s="108">
        <f t="shared" si="52"/>
        <v>7.0000000000000007E-2</v>
      </c>
      <c r="G239" s="109">
        <v>0</v>
      </c>
      <c r="H239" s="109"/>
      <c r="I239" s="109"/>
      <c r="J239" s="109">
        <v>7.0000000000000007E-2</v>
      </c>
      <c r="K239" s="110" t="s">
        <v>249</v>
      </c>
      <c r="L239" s="124">
        <v>190</v>
      </c>
      <c r="M239" s="116"/>
      <c r="P239" s="114"/>
    </row>
    <row r="240" spans="1:16" s="122" customFormat="1" ht="15.75">
      <c r="A240" s="102" t="s">
        <v>516</v>
      </c>
      <c r="B240" s="127" t="s">
        <v>232</v>
      </c>
      <c r="C240" s="120"/>
      <c r="D240" s="103">
        <f>SUM(D241:D243)</f>
        <v>0.09</v>
      </c>
      <c r="E240" s="103">
        <f t="shared" ref="E240:J240" si="53">SUM(E241:E243)</f>
        <v>0</v>
      </c>
      <c r="F240" s="103">
        <f t="shared" si="53"/>
        <v>0.09</v>
      </c>
      <c r="G240" s="103">
        <f t="shared" si="53"/>
        <v>0.06</v>
      </c>
      <c r="H240" s="103">
        <f t="shared" si="53"/>
        <v>0</v>
      </c>
      <c r="I240" s="103">
        <f t="shared" si="53"/>
        <v>0</v>
      </c>
      <c r="J240" s="103">
        <f t="shared" si="53"/>
        <v>0.03</v>
      </c>
      <c r="K240" s="121"/>
      <c r="L240" s="104"/>
      <c r="M240" s="104"/>
    </row>
    <row r="241" spans="1:16" s="113" customFormat="1" ht="15.75">
      <c r="A241" s="105">
        <v>1</v>
      </c>
      <c r="B241" s="106" t="s">
        <v>517</v>
      </c>
      <c r="C241" s="107" t="s">
        <v>246</v>
      </c>
      <c r="D241" s="108">
        <f>E241+F241</f>
        <v>0.03</v>
      </c>
      <c r="E241" s="108"/>
      <c r="F241" s="108">
        <f>SUM(G241:J241)</f>
        <v>0.03</v>
      </c>
      <c r="G241" s="109">
        <v>0.03</v>
      </c>
      <c r="H241" s="109"/>
      <c r="I241" s="109"/>
      <c r="J241" s="109">
        <v>0</v>
      </c>
      <c r="K241" s="110" t="s">
        <v>212</v>
      </c>
      <c r="L241" s="124">
        <v>247</v>
      </c>
      <c r="M241" s="116"/>
      <c r="P241" s="114"/>
    </row>
    <row r="242" spans="1:16" s="113" customFormat="1" ht="15.75">
      <c r="A242" s="105">
        <v>2</v>
      </c>
      <c r="B242" s="106" t="s">
        <v>517</v>
      </c>
      <c r="C242" s="107" t="s">
        <v>246</v>
      </c>
      <c r="D242" s="108">
        <f>E242+F242</f>
        <v>0.03</v>
      </c>
      <c r="E242" s="108"/>
      <c r="F242" s="108">
        <f>SUM(G242:J242)</f>
        <v>0.03</v>
      </c>
      <c r="G242" s="109">
        <v>0</v>
      </c>
      <c r="H242" s="109"/>
      <c r="I242" s="109"/>
      <c r="J242" s="109">
        <v>0.03</v>
      </c>
      <c r="K242" s="110" t="s">
        <v>214</v>
      </c>
      <c r="L242" s="124">
        <v>248</v>
      </c>
      <c r="M242" s="116"/>
      <c r="P242" s="114"/>
    </row>
    <row r="243" spans="1:16" s="113" customFormat="1" ht="15.75">
      <c r="A243" s="105">
        <v>3</v>
      </c>
      <c r="B243" s="106" t="s">
        <v>517</v>
      </c>
      <c r="C243" s="107" t="s">
        <v>246</v>
      </c>
      <c r="D243" s="108">
        <f>E243+F243</f>
        <v>0.03</v>
      </c>
      <c r="E243" s="108"/>
      <c r="F243" s="108">
        <f>SUM(G243:J243)</f>
        <v>0.03</v>
      </c>
      <c r="G243" s="109">
        <v>0.03</v>
      </c>
      <c r="H243" s="109"/>
      <c r="I243" s="109"/>
      <c r="J243" s="109">
        <v>0</v>
      </c>
      <c r="K243" s="110" t="s">
        <v>218</v>
      </c>
      <c r="L243" s="124">
        <v>249</v>
      </c>
      <c r="M243" s="116"/>
      <c r="P243" s="114"/>
    </row>
    <row r="244" spans="1:16" s="122" customFormat="1" ht="15.75">
      <c r="A244" s="102" t="s">
        <v>518</v>
      </c>
      <c r="B244" s="127" t="s">
        <v>229</v>
      </c>
      <c r="C244" s="120"/>
      <c r="D244" s="103">
        <f>D245</f>
        <v>0.3</v>
      </c>
      <c r="E244" s="103">
        <f t="shared" ref="E244:J244" si="54">E245</f>
        <v>0</v>
      </c>
      <c r="F244" s="103">
        <f t="shared" si="54"/>
        <v>0.3</v>
      </c>
      <c r="G244" s="103">
        <f t="shared" si="54"/>
        <v>0</v>
      </c>
      <c r="H244" s="103">
        <f t="shared" si="54"/>
        <v>0</v>
      </c>
      <c r="I244" s="103">
        <f t="shared" si="54"/>
        <v>0</v>
      </c>
      <c r="J244" s="103">
        <f t="shared" si="54"/>
        <v>0.3</v>
      </c>
      <c r="K244" s="121"/>
      <c r="L244" s="104"/>
      <c r="M244" s="104"/>
    </row>
    <row r="245" spans="1:16" s="113" customFormat="1" ht="15.75">
      <c r="A245" s="105">
        <v>1</v>
      </c>
      <c r="B245" s="106" t="s">
        <v>519</v>
      </c>
      <c r="C245" s="107" t="s">
        <v>244</v>
      </c>
      <c r="D245" s="108">
        <f>E245+F245</f>
        <v>0.3</v>
      </c>
      <c r="E245" s="108"/>
      <c r="F245" s="108">
        <f>SUM(G245:J245)</f>
        <v>0.3</v>
      </c>
      <c r="G245" s="109">
        <v>0</v>
      </c>
      <c r="H245" s="109"/>
      <c r="I245" s="109"/>
      <c r="J245" s="109">
        <v>0.3</v>
      </c>
      <c r="K245" s="110" t="s">
        <v>248</v>
      </c>
      <c r="L245" s="115">
        <v>259</v>
      </c>
      <c r="M245" s="116"/>
      <c r="P245" s="114"/>
    </row>
    <row r="246" spans="1:16" s="122" customFormat="1" ht="15.75">
      <c r="A246" s="102" t="s">
        <v>318</v>
      </c>
      <c r="B246" s="127" t="s">
        <v>74</v>
      </c>
      <c r="C246" s="120"/>
      <c r="D246" s="103">
        <f>SUM(D247:D251)</f>
        <v>1.65</v>
      </c>
      <c r="E246" s="103">
        <f t="shared" ref="E246:J246" si="55">SUM(E247:E251)</f>
        <v>0</v>
      </c>
      <c r="F246" s="103">
        <f t="shared" si="55"/>
        <v>1.65</v>
      </c>
      <c r="G246" s="103">
        <f t="shared" si="55"/>
        <v>0.05</v>
      </c>
      <c r="H246" s="103">
        <f t="shared" si="55"/>
        <v>0</v>
      </c>
      <c r="I246" s="103">
        <f t="shared" si="55"/>
        <v>0</v>
      </c>
      <c r="J246" s="103">
        <f t="shared" si="55"/>
        <v>1.5999999999999999</v>
      </c>
      <c r="K246" s="121"/>
      <c r="L246" s="104"/>
      <c r="M246" s="104"/>
    </row>
    <row r="247" spans="1:16" s="113" customFormat="1" ht="15.75">
      <c r="A247" s="105">
        <v>1</v>
      </c>
      <c r="B247" s="106" t="s">
        <v>520</v>
      </c>
      <c r="C247" s="107" t="s">
        <v>63</v>
      </c>
      <c r="D247" s="108">
        <f>E247+F247</f>
        <v>0.05</v>
      </c>
      <c r="E247" s="108"/>
      <c r="F247" s="108">
        <f>SUM(G247:J247)</f>
        <v>0.05</v>
      </c>
      <c r="G247" s="109">
        <v>0.05</v>
      </c>
      <c r="H247" s="109"/>
      <c r="I247" s="109"/>
      <c r="J247" s="109">
        <v>0</v>
      </c>
      <c r="K247" s="110" t="s">
        <v>291</v>
      </c>
      <c r="L247" s="124">
        <v>191</v>
      </c>
      <c r="M247" s="116"/>
      <c r="P247" s="114"/>
    </row>
    <row r="248" spans="1:16" s="113" customFormat="1" ht="15.75">
      <c r="A248" s="105">
        <v>2</v>
      </c>
      <c r="B248" s="106" t="s">
        <v>521</v>
      </c>
      <c r="C248" s="107" t="s">
        <v>63</v>
      </c>
      <c r="D248" s="108">
        <f>E248+F248</f>
        <v>0.05</v>
      </c>
      <c r="E248" s="108"/>
      <c r="F248" s="108">
        <f>SUM(G248:J248)</f>
        <v>0.05</v>
      </c>
      <c r="G248" s="109">
        <v>0</v>
      </c>
      <c r="H248" s="109"/>
      <c r="I248" s="109"/>
      <c r="J248" s="109">
        <v>0.05</v>
      </c>
      <c r="K248" s="110" t="s">
        <v>197</v>
      </c>
      <c r="L248" s="124">
        <v>192</v>
      </c>
      <c r="M248" s="116"/>
      <c r="P248" s="114"/>
    </row>
    <row r="249" spans="1:16" s="113" customFormat="1" ht="15.75">
      <c r="A249" s="105">
        <v>3</v>
      </c>
      <c r="B249" s="106" t="s">
        <v>520</v>
      </c>
      <c r="C249" s="107" t="s">
        <v>63</v>
      </c>
      <c r="D249" s="108">
        <f>E249+F249</f>
        <v>0.1</v>
      </c>
      <c r="E249" s="108"/>
      <c r="F249" s="108">
        <f>SUM(G249:J249)</f>
        <v>0.1</v>
      </c>
      <c r="G249" s="109">
        <v>0</v>
      </c>
      <c r="H249" s="109"/>
      <c r="I249" s="109"/>
      <c r="J249" s="109">
        <v>0.1</v>
      </c>
      <c r="K249" s="110" t="s">
        <v>198</v>
      </c>
      <c r="L249" s="124">
        <v>193</v>
      </c>
      <c r="M249" s="116"/>
      <c r="P249" s="114"/>
    </row>
    <row r="250" spans="1:16" s="113" customFormat="1" ht="15.75">
      <c r="A250" s="105">
        <v>4</v>
      </c>
      <c r="B250" s="106" t="s">
        <v>522</v>
      </c>
      <c r="C250" s="107" t="s">
        <v>63</v>
      </c>
      <c r="D250" s="108">
        <f>E250+F250</f>
        <v>1</v>
      </c>
      <c r="E250" s="108"/>
      <c r="F250" s="108">
        <f>SUM(G250:J250)</f>
        <v>1</v>
      </c>
      <c r="G250" s="109">
        <v>0</v>
      </c>
      <c r="H250" s="109"/>
      <c r="I250" s="109"/>
      <c r="J250" s="109">
        <v>1</v>
      </c>
      <c r="K250" s="110" t="s">
        <v>223</v>
      </c>
      <c r="L250" s="124">
        <v>194</v>
      </c>
      <c r="M250" s="116"/>
      <c r="P250" s="114"/>
    </row>
    <row r="251" spans="1:16" s="113" customFormat="1" ht="15.75">
      <c r="A251" s="105">
        <v>5</v>
      </c>
      <c r="B251" s="106" t="s">
        <v>523</v>
      </c>
      <c r="C251" s="107" t="s">
        <v>63</v>
      </c>
      <c r="D251" s="108">
        <f>E251+F251</f>
        <v>0.45</v>
      </c>
      <c r="E251" s="108"/>
      <c r="F251" s="108">
        <f>SUM(G251:J251)</f>
        <v>0.45</v>
      </c>
      <c r="G251" s="109">
        <v>0</v>
      </c>
      <c r="H251" s="109"/>
      <c r="I251" s="109"/>
      <c r="J251" s="109">
        <v>0.45</v>
      </c>
      <c r="K251" s="110" t="s">
        <v>248</v>
      </c>
      <c r="L251" s="115">
        <v>260</v>
      </c>
      <c r="M251" s="116"/>
      <c r="P251" s="114"/>
    </row>
    <row r="252" spans="1:16" s="122" customFormat="1" ht="15.75">
      <c r="A252" s="102" t="s">
        <v>319</v>
      </c>
      <c r="B252" s="127" t="s">
        <v>81</v>
      </c>
      <c r="C252" s="120"/>
      <c r="D252" s="103">
        <f>SUM(D253:D299)</f>
        <v>9.93</v>
      </c>
      <c r="E252" s="103">
        <f t="shared" ref="E252:J252" si="56">SUM(E253:E299)</f>
        <v>0.69</v>
      </c>
      <c r="F252" s="103">
        <f t="shared" si="56"/>
        <v>9.2399999999999984</v>
      </c>
      <c r="G252" s="103">
        <f t="shared" si="56"/>
        <v>1.2000000000000002</v>
      </c>
      <c r="H252" s="103">
        <f t="shared" si="56"/>
        <v>0</v>
      </c>
      <c r="I252" s="103">
        <f t="shared" si="56"/>
        <v>0</v>
      </c>
      <c r="J252" s="103">
        <f t="shared" si="56"/>
        <v>8.0399999999999974</v>
      </c>
      <c r="K252" s="121"/>
      <c r="L252" s="104"/>
      <c r="M252" s="104"/>
    </row>
    <row r="253" spans="1:16" s="113" customFormat="1" ht="15.75">
      <c r="A253" s="105">
        <v>1</v>
      </c>
      <c r="B253" s="106" t="s">
        <v>524</v>
      </c>
      <c r="C253" s="107" t="s">
        <v>86</v>
      </c>
      <c r="D253" s="108">
        <f t="shared" ref="D253:D299" si="57">E253+F253</f>
        <v>0.08</v>
      </c>
      <c r="E253" s="108"/>
      <c r="F253" s="108">
        <f t="shared" ref="F253:F299" si="58">SUM(G253:J253)</f>
        <v>0.08</v>
      </c>
      <c r="G253" s="109">
        <v>0</v>
      </c>
      <c r="H253" s="109"/>
      <c r="I253" s="109"/>
      <c r="J253" s="109">
        <v>0.08</v>
      </c>
      <c r="K253" s="110" t="s">
        <v>291</v>
      </c>
      <c r="L253" s="124">
        <v>195</v>
      </c>
      <c r="M253" s="116"/>
      <c r="P253" s="114"/>
    </row>
    <row r="254" spans="1:16" s="113" customFormat="1" ht="15.75">
      <c r="A254" s="105">
        <v>2</v>
      </c>
      <c r="B254" s="106" t="s">
        <v>525</v>
      </c>
      <c r="C254" s="107" t="s">
        <v>86</v>
      </c>
      <c r="D254" s="108">
        <f t="shared" si="57"/>
        <v>0.42000000000000004</v>
      </c>
      <c r="E254" s="108"/>
      <c r="F254" s="108">
        <f t="shared" si="58"/>
        <v>0.42000000000000004</v>
      </c>
      <c r="G254" s="109">
        <v>0</v>
      </c>
      <c r="H254" s="109"/>
      <c r="I254" s="109"/>
      <c r="J254" s="109">
        <v>0.42000000000000004</v>
      </c>
      <c r="K254" s="110" t="s">
        <v>205</v>
      </c>
      <c r="L254" s="124">
        <v>196</v>
      </c>
      <c r="M254" s="116"/>
      <c r="P254" s="114"/>
    </row>
    <row r="255" spans="1:16" s="113" customFormat="1" ht="15.75">
      <c r="A255" s="105">
        <v>3</v>
      </c>
      <c r="B255" s="106" t="s">
        <v>526</v>
      </c>
      <c r="C255" s="107" t="s">
        <v>86</v>
      </c>
      <c r="D255" s="108">
        <f t="shared" si="57"/>
        <v>0.25</v>
      </c>
      <c r="E255" s="108"/>
      <c r="F255" s="108">
        <f t="shared" si="58"/>
        <v>0.25</v>
      </c>
      <c r="G255" s="109">
        <v>0</v>
      </c>
      <c r="H255" s="109"/>
      <c r="I255" s="109"/>
      <c r="J255" s="109">
        <v>0.25</v>
      </c>
      <c r="K255" s="110" t="s">
        <v>226</v>
      </c>
      <c r="L255" s="124">
        <v>197</v>
      </c>
      <c r="M255" s="116"/>
      <c r="P255" s="114"/>
    </row>
    <row r="256" spans="1:16" s="113" customFormat="1" ht="15.75">
      <c r="A256" s="105">
        <v>4</v>
      </c>
      <c r="B256" s="106" t="s">
        <v>527</v>
      </c>
      <c r="C256" s="107" t="s">
        <v>86</v>
      </c>
      <c r="D256" s="108">
        <f t="shared" si="57"/>
        <v>0.4</v>
      </c>
      <c r="E256" s="108"/>
      <c r="F256" s="108">
        <f t="shared" si="58"/>
        <v>0.4</v>
      </c>
      <c r="G256" s="109">
        <v>0</v>
      </c>
      <c r="H256" s="109"/>
      <c r="I256" s="109"/>
      <c r="J256" s="109">
        <v>0.4</v>
      </c>
      <c r="K256" s="110" t="s">
        <v>226</v>
      </c>
      <c r="L256" s="124">
        <v>198</v>
      </c>
      <c r="M256" s="116"/>
      <c r="P256" s="114"/>
    </row>
    <row r="257" spans="1:16" s="113" customFormat="1" ht="15.75">
      <c r="A257" s="105">
        <v>5</v>
      </c>
      <c r="B257" s="106" t="s">
        <v>528</v>
      </c>
      <c r="C257" s="107" t="s">
        <v>86</v>
      </c>
      <c r="D257" s="108">
        <f t="shared" si="57"/>
        <v>0.45</v>
      </c>
      <c r="E257" s="108"/>
      <c r="F257" s="108">
        <f t="shared" si="58"/>
        <v>0.45</v>
      </c>
      <c r="G257" s="109">
        <v>0</v>
      </c>
      <c r="H257" s="109"/>
      <c r="I257" s="109"/>
      <c r="J257" s="109">
        <v>0.45</v>
      </c>
      <c r="K257" s="110" t="s">
        <v>226</v>
      </c>
      <c r="L257" s="124">
        <v>199</v>
      </c>
      <c r="M257" s="116"/>
      <c r="P257" s="114"/>
    </row>
    <row r="258" spans="1:16" s="113" customFormat="1" ht="15.75">
      <c r="A258" s="105">
        <v>6</v>
      </c>
      <c r="B258" s="106" t="s">
        <v>529</v>
      </c>
      <c r="C258" s="107" t="s">
        <v>86</v>
      </c>
      <c r="D258" s="108">
        <f t="shared" si="57"/>
        <v>0.3</v>
      </c>
      <c r="E258" s="108"/>
      <c r="F258" s="108">
        <f t="shared" si="58"/>
        <v>0.3</v>
      </c>
      <c r="G258" s="109">
        <v>0</v>
      </c>
      <c r="H258" s="109"/>
      <c r="I258" s="109"/>
      <c r="J258" s="109">
        <v>0.3</v>
      </c>
      <c r="K258" s="110" t="s">
        <v>226</v>
      </c>
      <c r="L258" s="124">
        <v>200</v>
      </c>
      <c r="M258" s="116"/>
      <c r="P258" s="114"/>
    </row>
    <row r="259" spans="1:16" s="113" customFormat="1" ht="15.75">
      <c r="A259" s="105">
        <v>7</v>
      </c>
      <c r="B259" s="106" t="s">
        <v>530</v>
      </c>
      <c r="C259" s="107" t="s">
        <v>86</v>
      </c>
      <c r="D259" s="108">
        <f t="shared" si="57"/>
        <v>0.3</v>
      </c>
      <c r="E259" s="108"/>
      <c r="F259" s="108">
        <f t="shared" si="58"/>
        <v>0.3</v>
      </c>
      <c r="G259" s="109">
        <v>0</v>
      </c>
      <c r="H259" s="109"/>
      <c r="I259" s="109"/>
      <c r="J259" s="109">
        <v>0.3</v>
      </c>
      <c r="K259" s="110" t="s">
        <v>210</v>
      </c>
      <c r="L259" s="124">
        <v>201</v>
      </c>
      <c r="M259" s="116"/>
      <c r="P259" s="114"/>
    </row>
    <row r="260" spans="1:16" s="113" customFormat="1" ht="15.75">
      <c r="A260" s="105">
        <v>8</v>
      </c>
      <c r="B260" s="106" t="s">
        <v>531</v>
      </c>
      <c r="C260" s="107" t="s">
        <v>86</v>
      </c>
      <c r="D260" s="108">
        <f t="shared" si="57"/>
        <v>0.5</v>
      </c>
      <c r="E260" s="108"/>
      <c r="F260" s="108">
        <f t="shared" si="58"/>
        <v>0.5</v>
      </c>
      <c r="G260" s="109">
        <v>0</v>
      </c>
      <c r="H260" s="109"/>
      <c r="I260" s="109"/>
      <c r="J260" s="109">
        <v>0.5</v>
      </c>
      <c r="K260" s="110" t="s">
        <v>210</v>
      </c>
      <c r="L260" s="115">
        <v>265</v>
      </c>
      <c r="M260" s="116"/>
      <c r="P260" s="114"/>
    </row>
    <row r="261" spans="1:16" s="113" customFormat="1" ht="15.75">
      <c r="A261" s="105">
        <v>9</v>
      </c>
      <c r="B261" s="106" t="s">
        <v>532</v>
      </c>
      <c r="C261" s="107" t="s">
        <v>86</v>
      </c>
      <c r="D261" s="108">
        <f t="shared" si="57"/>
        <v>0.35</v>
      </c>
      <c r="E261" s="108"/>
      <c r="F261" s="108">
        <f t="shared" si="58"/>
        <v>0.35</v>
      </c>
      <c r="G261" s="109">
        <v>0.35</v>
      </c>
      <c r="H261" s="109"/>
      <c r="I261" s="109"/>
      <c r="J261" s="109">
        <v>0</v>
      </c>
      <c r="K261" s="110" t="s">
        <v>197</v>
      </c>
      <c r="L261" s="124">
        <v>202</v>
      </c>
      <c r="M261" s="116"/>
      <c r="P261" s="114"/>
    </row>
    <row r="262" spans="1:16" s="113" customFormat="1" ht="15.75">
      <c r="A262" s="105">
        <v>10</v>
      </c>
      <c r="B262" s="106" t="s">
        <v>533</v>
      </c>
      <c r="C262" s="107" t="s">
        <v>86</v>
      </c>
      <c r="D262" s="108">
        <f t="shared" si="57"/>
        <v>0.05</v>
      </c>
      <c r="E262" s="108"/>
      <c r="F262" s="108">
        <f t="shared" si="58"/>
        <v>0.05</v>
      </c>
      <c r="G262" s="109">
        <v>0</v>
      </c>
      <c r="H262" s="109"/>
      <c r="I262" s="109"/>
      <c r="J262" s="109">
        <v>0.05</v>
      </c>
      <c r="K262" s="110" t="s">
        <v>197</v>
      </c>
      <c r="L262" s="124">
        <v>203</v>
      </c>
      <c r="M262" s="116"/>
      <c r="P262" s="114"/>
    </row>
    <row r="263" spans="1:16" s="113" customFormat="1" ht="15.75">
      <c r="A263" s="105">
        <v>11</v>
      </c>
      <c r="B263" s="106" t="s">
        <v>534</v>
      </c>
      <c r="C263" s="107" t="s">
        <v>86</v>
      </c>
      <c r="D263" s="108">
        <f t="shared" si="57"/>
        <v>7.0000000000000007E-2</v>
      </c>
      <c r="E263" s="108"/>
      <c r="F263" s="108">
        <f t="shared" si="58"/>
        <v>7.0000000000000007E-2</v>
      </c>
      <c r="G263" s="109">
        <v>0</v>
      </c>
      <c r="H263" s="109"/>
      <c r="I263" s="109"/>
      <c r="J263" s="109">
        <v>7.0000000000000007E-2</v>
      </c>
      <c r="K263" s="110" t="s">
        <v>197</v>
      </c>
      <c r="L263" s="124">
        <v>204</v>
      </c>
      <c r="M263" s="116"/>
      <c r="P263" s="114"/>
    </row>
    <row r="264" spans="1:16" s="113" customFormat="1" ht="15.75">
      <c r="A264" s="105">
        <v>12</v>
      </c>
      <c r="B264" s="106" t="s">
        <v>535</v>
      </c>
      <c r="C264" s="107" t="s">
        <v>86</v>
      </c>
      <c r="D264" s="108">
        <f t="shared" si="57"/>
        <v>0.35</v>
      </c>
      <c r="E264" s="108"/>
      <c r="F264" s="108">
        <f t="shared" si="58"/>
        <v>0.35</v>
      </c>
      <c r="G264" s="109">
        <v>0.35</v>
      </c>
      <c r="H264" s="109"/>
      <c r="I264" s="109"/>
      <c r="J264" s="109">
        <v>0</v>
      </c>
      <c r="K264" s="110" t="s">
        <v>197</v>
      </c>
      <c r="L264" s="124">
        <v>205</v>
      </c>
      <c r="M264" s="116"/>
      <c r="P264" s="114"/>
    </row>
    <row r="265" spans="1:16" s="113" customFormat="1" ht="15.75">
      <c r="A265" s="105">
        <v>13</v>
      </c>
      <c r="B265" s="106" t="s">
        <v>536</v>
      </c>
      <c r="C265" s="107" t="s">
        <v>86</v>
      </c>
      <c r="D265" s="108">
        <f t="shared" si="57"/>
        <v>0.25</v>
      </c>
      <c r="E265" s="108">
        <v>0.18</v>
      </c>
      <c r="F265" s="108">
        <f t="shared" si="58"/>
        <v>7.0000000000000007E-2</v>
      </c>
      <c r="G265" s="109">
        <v>0</v>
      </c>
      <c r="H265" s="109"/>
      <c r="I265" s="109"/>
      <c r="J265" s="109">
        <v>7.0000000000000007E-2</v>
      </c>
      <c r="K265" s="110" t="s">
        <v>220</v>
      </c>
      <c r="L265" s="124">
        <v>206</v>
      </c>
      <c r="M265" s="116"/>
      <c r="P265" s="114"/>
    </row>
    <row r="266" spans="1:16" s="113" customFormat="1" ht="15.75">
      <c r="A266" s="105">
        <v>14</v>
      </c>
      <c r="B266" s="106" t="s">
        <v>537</v>
      </c>
      <c r="C266" s="107" t="s">
        <v>86</v>
      </c>
      <c r="D266" s="108">
        <f t="shared" si="57"/>
        <v>0.12</v>
      </c>
      <c r="E266" s="108"/>
      <c r="F266" s="108">
        <f t="shared" si="58"/>
        <v>0.12</v>
      </c>
      <c r="G266" s="109">
        <v>0.12</v>
      </c>
      <c r="H266" s="109"/>
      <c r="I266" s="109"/>
      <c r="J266" s="109">
        <v>0</v>
      </c>
      <c r="K266" s="110" t="s">
        <v>220</v>
      </c>
      <c r="L266" s="124">
        <v>207</v>
      </c>
      <c r="M266" s="116"/>
      <c r="P266" s="114"/>
    </row>
    <row r="267" spans="1:16" s="113" customFormat="1" ht="15.75">
      <c r="A267" s="105">
        <v>15</v>
      </c>
      <c r="B267" s="106" t="s">
        <v>538</v>
      </c>
      <c r="C267" s="107" t="s">
        <v>86</v>
      </c>
      <c r="D267" s="108">
        <f t="shared" si="57"/>
        <v>0.03</v>
      </c>
      <c r="E267" s="108"/>
      <c r="F267" s="108">
        <f t="shared" si="58"/>
        <v>0.03</v>
      </c>
      <c r="G267" s="109">
        <v>0</v>
      </c>
      <c r="H267" s="109"/>
      <c r="I267" s="109"/>
      <c r="J267" s="109">
        <v>0.03</v>
      </c>
      <c r="K267" s="110" t="s">
        <v>213</v>
      </c>
      <c r="L267" s="124">
        <v>208</v>
      </c>
      <c r="M267" s="116"/>
      <c r="P267" s="114"/>
    </row>
    <row r="268" spans="1:16" s="113" customFormat="1" ht="15.75">
      <c r="A268" s="105">
        <v>16</v>
      </c>
      <c r="B268" s="106" t="s">
        <v>539</v>
      </c>
      <c r="C268" s="107" t="s">
        <v>86</v>
      </c>
      <c r="D268" s="108">
        <f t="shared" si="57"/>
        <v>0.5</v>
      </c>
      <c r="E268" s="108"/>
      <c r="F268" s="108">
        <f t="shared" si="58"/>
        <v>0.5</v>
      </c>
      <c r="G268" s="109">
        <v>0</v>
      </c>
      <c r="H268" s="109"/>
      <c r="I268" s="109"/>
      <c r="J268" s="109">
        <v>0.5</v>
      </c>
      <c r="K268" s="110" t="s">
        <v>199</v>
      </c>
      <c r="L268" s="124">
        <v>209</v>
      </c>
      <c r="M268" s="116"/>
      <c r="P268" s="114"/>
    </row>
    <row r="269" spans="1:16" s="113" customFormat="1" ht="15.75">
      <c r="A269" s="105">
        <v>17</v>
      </c>
      <c r="B269" s="106" t="s">
        <v>540</v>
      </c>
      <c r="C269" s="107" t="s">
        <v>86</v>
      </c>
      <c r="D269" s="108">
        <f t="shared" si="57"/>
        <v>0.2</v>
      </c>
      <c r="E269" s="108"/>
      <c r="F269" s="108">
        <f t="shared" si="58"/>
        <v>0.2</v>
      </c>
      <c r="G269" s="109">
        <v>0</v>
      </c>
      <c r="H269" s="109"/>
      <c r="I269" s="109"/>
      <c r="J269" s="109">
        <v>0.2</v>
      </c>
      <c r="K269" s="110" t="s">
        <v>204</v>
      </c>
      <c r="L269" s="124">
        <v>210</v>
      </c>
      <c r="M269" s="116"/>
      <c r="P269" s="114"/>
    </row>
    <row r="270" spans="1:16" s="113" customFormat="1" ht="15.75">
      <c r="A270" s="105">
        <v>18</v>
      </c>
      <c r="B270" s="106" t="s">
        <v>541</v>
      </c>
      <c r="C270" s="107" t="s">
        <v>86</v>
      </c>
      <c r="D270" s="108">
        <f t="shared" si="57"/>
        <v>0.25</v>
      </c>
      <c r="E270" s="108"/>
      <c r="F270" s="108">
        <f t="shared" si="58"/>
        <v>0.25</v>
      </c>
      <c r="G270" s="109">
        <v>0</v>
      </c>
      <c r="H270" s="109"/>
      <c r="I270" s="109"/>
      <c r="J270" s="109">
        <v>0.25</v>
      </c>
      <c r="K270" s="110" t="s">
        <v>214</v>
      </c>
      <c r="L270" s="124">
        <v>211</v>
      </c>
      <c r="M270" s="116"/>
      <c r="P270" s="114"/>
    </row>
    <row r="271" spans="1:16" s="113" customFormat="1" ht="15.75">
      <c r="A271" s="105">
        <v>19</v>
      </c>
      <c r="B271" s="106" t="s">
        <v>542</v>
      </c>
      <c r="C271" s="107" t="s">
        <v>86</v>
      </c>
      <c r="D271" s="108">
        <f t="shared" si="57"/>
        <v>0.2</v>
      </c>
      <c r="E271" s="108">
        <v>0.05</v>
      </c>
      <c r="F271" s="108">
        <f t="shared" si="58"/>
        <v>0.15</v>
      </c>
      <c r="G271" s="109">
        <v>0</v>
      </c>
      <c r="H271" s="109"/>
      <c r="I271" s="109"/>
      <c r="J271" s="109">
        <v>0.15</v>
      </c>
      <c r="K271" s="110" t="s">
        <v>214</v>
      </c>
      <c r="L271" s="124">
        <v>212</v>
      </c>
      <c r="M271" s="116"/>
      <c r="P271" s="114"/>
    </row>
    <row r="272" spans="1:16" s="113" customFormat="1" ht="15.75">
      <c r="A272" s="105">
        <v>20</v>
      </c>
      <c r="B272" s="106" t="s">
        <v>543</v>
      </c>
      <c r="C272" s="107" t="s">
        <v>86</v>
      </c>
      <c r="D272" s="108">
        <f t="shared" si="57"/>
        <v>0.1</v>
      </c>
      <c r="E272" s="108"/>
      <c r="F272" s="108">
        <f t="shared" si="58"/>
        <v>0.1</v>
      </c>
      <c r="G272" s="109">
        <v>0</v>
      </c>
      <c r="H272" s="109"/>
      <c r="I272" s="109"/>
      <c r="J272" s="109">
        <v>0.1</v>
      </c>
      <c r="K272" s="110" t="s">
        <v>198</v>
      </c>
      <c r="L272" s="124">
        <v>213</v>
      </c>
      <c r="M272" s="116"/>
      <c r="P272" s="114"/>
    </row>
    <row r="273" spans="1:16" s="113" customFormat="1" ht="15.75">
      <c r="A273" s="105">
        <v>21</v>
      </c>
      <c r="B273" s="106" t="s">
        <v>544</v>
      </c>
      <c r="C273" s="107" t="s">
        <v>86</v>
      </c>
      <c r="D273" s="108">
        <f t="shared" si="57"/>
        <v>0.5</v>
      </c>
      <c r="E273" s="108">
        <v>0.1</v>
      </c>
      <c r="F273" s="108">
        <f t="shared" si="58"/>
        <v>0.4</v>
      </c>
      <c r="G273" s="109">
        <v>0.2</v>
      </c>
      <c r="H273" s="109"/>
      <c r="I273" s="109"/>
      <c r="J273" s="109">
        <v>0.2</v>
      </c>
      <c r="K273" s="110" t="s">
        <v>198</v>
      </c>
      <c r="L273" s="124">
        <v>214</v>
      </c>
      <c r="M273" s="116"/>
      <c r="P273" s="114"/>
    </row>
    <row r="274" spans="1:16" s="113" customFormat="1" ht="36" customHeight="1">
      <c r="A274" s="105">
        <v>22</v>
      </c>
      <c r="B274" s="106" t="s">
        <v>545</v>
      </c>
      <c r="C274" s="107" t="s">
        <v>86</v>
      </c>
      <c r="D274" s="108">
        <f t="shared" si="57"/>
        <v>7.0000000000000007E-2</v>
      </c>
      <c r="E274" s="108"/>
      <c r="F274" s="108">
        <f t="shared" si="58"/>
        <v>7.0000000000000007E-2</v>
      </c>
      <c r="G274" s="109">
        <v>0</v>
      </c>
      <c r="H274" s="109"/>
      <c r="I274" s="109"/>
      <c r="J274" s="109">
        <v>7.0000000000000007E-2</v>
      </c>
      <c r="K274" s="110" t="s">
        <v>461</v>
      </c>
      <c r="L274" s="124">
        <v>215</v>
      </c>
      <c r="M274" s="116"/>
      <c r="P274" s="114"/>
    </row>
    <row r="275" spans="1:16" s="113" customFormat="1" ht="15.75">
      <c r="A275" s="105">
        <v>23</v>
      </c>
      <c r="B275" s="106" t="s">
        <v>546</v>
      </c>
      <c r="C275" s="107" t="s">
        <v>86</v>
      </c>
      <c r="D275" s="108">
        <f t="shared" si="57"/>
        <v>0.27</v>
      </c>
      <c r="E275" s="108"/>
      <c r="F275" s="108">
        <f t="shared" si="58"/>
        <v>0.27</v>
      </c>
      <c r="G275" s="109">
        <v>0</v>
      </c>
      <c r="H275" s="109"/>
      <c r="I275" s="109"/>
      <c r="J275" s="109">
        <v>0.27</v>
      </c>
      <c r="K275" s="110" t="s">
        <v>223</v>
      </c>
      <c r="L275" s="124">
        <v>216</v>
      </c>
      <c r="M275" s="116"/>
      <c r="P275" s="114"/>
    </row>
    <row r="276" spans="1:16" s="113" customFormat="1" ht="15.75">
      <c r="A276" s="105">
        <v>24</v>
      </c>
      <c r="B276" s="106" t="s">
        <v>547</v>
      </c>
      <c r="C276" s="107" t="s">
        <v>86</v>
      </c>
      <c r="D276" s="108">
        <f t="shared" si="57"/>
        <v>0.02</v>
      </c>
      <c r="E276" s="108"/>
      <c r="F276" s="108">
        <f t="shared" si="58"/>
        <v>0.02</v>
      </c>
      <c r="G276" s="109">
        <v>0</v>
      </c>
      <c r="H276" s="109"/>
      <c r="I276" s="109"/>
      <c r="J276" s="109">
        <v>0.02</v>
      </c>
      <c r="K276" s="110" t="s">
        <v>223</v>
      </c>
      <c r="L276" s="124">
        <v>246</v>
      </c>
      <c r="M276" s="116"/>
      <c r="P276" s="114"/>
    </row>
    <row r="277" spans="1:16" s="113" customFormat="1" ht="15.75">
      <c r="A277" s="105">
        <v>25</v>
      </c>
      <c r="B277" s="106" t="s">
        <v>548</v>
      </c>
      <c r="C277" s="107" t="s">
        <v>86</v>
      </c>
      <c r="D277" s="108">
        <f t="shared" si="57"/>
        <v>0.71</v>
      </c>
      <c r="E277" s="108">
        <v>0.36</v>
      </c>
      <c r="F277" s="108">
        <f t="shared" si="58"/>
        <v>0.35</v>
      </c>
      <c r="G277" s="109">
        <v>0</v>
      </c>
      <c r="H277" s="109"/>
      <c r="I277" s="109"/>
      <c r="J277" s="109">
        <v>0.35</v>
      </c>
      <c r="K277" s="110" t="s">
        <v>208</v>
      </c>
      <c r="L277" s="124">
        <v>217</v>
      </c>
      <c r="M277" s="116"/>
      <c r="P277" s="114"/>
    </row>
    <row r="278" spans="1:16" s="113" customFormat="1" ht="15.75">
      <c r="A278" s="105">
        <v>26</v>
      </c>
      <c r="B278" s="106" t="s">
        <v>549</v>
      </c>
      <c r="C278" s="107" t="s">
        <v>86</v>
      </c>
      <c r="D278" s="108">
        <f t="shared" si="57"/>
        <v>0.02</v>
      </c>
      <c r="E278" s="108"/>
      <c r="F278" s="108">
        <f t="shared" si="58"/>
        <v>0.02</v>
      </c>
      <c r="G278" s="109">
        <v>0</v>
      </c>
      <c r="H278" s="109"/>
      <c r="I278" s="109"/>
      <c r="J278" s="109">
        <v>0.02</v>
      </c>
      <c r="K278" s="110" t="s">
        <v>215</v>
      </c>
      <c r="L278" s="124">
        <v>218</v>
      </c>
      <c r="M278" s="116"/>
      <c r="P278" s="114"/>
    </row>
    <row r="279" spans="1:16" s="113" customFormat="1" ht="15.75">
      <c r="A279" s="105">
        <v>27</v>
      </c>
      <c r="B279" s="106" t="s">
        <v>549</v>
      </c>
      <c r="C279" s="107" t="s">
        <v>86</v>
      </c>
      <c r="D279" s="108">
        <f t="shared" si="57"/>
        <v>0.1</v>
      </c>
      <c r="E279" s="108"/>
      <c r="F279" s="108">
        <f t="shared" si="58"/>
        <v>0.1</v>
      </c>
      <c r="G279" s="109">
        <v>0.1</v>
      </c>
      <c r="H279" s="109"/>
      <c r="I279" s="109"/>
      <c r="J279" s="109">
        <v>0</v>
      </c>
      <c r="K279" s="110" t="s">
        <v>215</v>
      </c>
      <c r="L279" s="124">
        <v>219</v>
      </c>
      <c r="M279" s="116"/>
      <c r="P279" s="114"/>
    </row>
    <row r="280" spans="1:16" s="113" customFormat="1" ht="15.75">
      <c r="A280" s="105">
        <v>28</v>
      </c>
      <c r="B280" s="106" t="s">
        <v>550</v>
      </c>
      <c r="C280" s="107" t="s">
        <v>86</v>
      </c>
      <c r="D280" s="108">
        <f t="shared" si="57"/>
        <v>0.12</v>
      </c>
      <c r="E280" s="108"/>
      <c r="F280" s="108">
        <f t="shared" si="58"/>
        <v>0.12</v>
      </c>
      <c r="G280" s="109">
        <v>0</v>
      </c>
      <c r="H280" s="109"/>
      <c r="I280" s="109"/>
      <c r="J280" s="109">
        <v>0.12</v>
      </c>
      <c r="K280" s="110" t="s">
        <v>215</v>
      </c>
      <c r="L280" s="124">
        <v>220</v>
      </c>
      <c r="M280" s="116"/>
      <c r="P280" s="114"/>
    </row>
    <row r="281" spans="1:16" s="113" customFormat="1" ht="15.75">
      <c r="A281" s="105">
        <v>29</v>
      </c>
      <c r="B281" s="106" t="s">
        <v>551</v>
      </c>
      <c r="C281" s="107" t="s">
        <v>86</v>
      </c>
      <c r="D281" s="108">
        <f t="shared" si="57"/>
        <v>0.02</v>
      </c>
      <c r="E281" s="108"/>
      <c r="F281" s="108">
        <f t="shared" si="58"/>
        <v>0.02</v>
      </c>
      <c r="G281" s="109">
        <v>0</v>
      </c>
      <c r="H281" s="109"/>
      <c r="I281" s="109"/>
      <c r="J281" s="109">
        <v>0.02</v>
      </c>
      <c r="K281" s="110" t="s">
        <v>215</v>
      </c>
      <c r="L281" s="124">
        <v>221</v>
      </c>
      <c r="M281" s="116"/>
      <c r="P281" s="114"/>
    </row>
    <row r="282" spans="1:16" s="113" customFormat="1" ht="15.75">
      <c r="A282" s="105">
        <v>30</v>
      </c>
      <c r="B282" s="106" t="s">
        <v>552</v>
      </c>
      <c r="C282" s="107" t="s">
        <v>86</v>
      </c>
      <c r="D282" s="108">
        <f t="shared" si="57"/>
        <v>0.03</v>
      </c>
      <c r="E282" s="108"/>
      <c r="F282" s="108">
        <f t="shared" si="58"/>
        <v>0.03</v>
      </c>
      <c r="G282" s="109">
        <v>0</v>
      </c>
      <c r="H282" s="109"/>
      <c r="I282" s="109"/>
      <c r="J282" s="109">
        <v>0.03</v>
      </c>
      <c r="K282" s="110" t="s">
        <v>215</v>
      </c>
      <c r="L282" s="115">
        <v>261</v>
      </c>
      <c r="M282" s="116"/>
      <c r="P282" s="114"/>
    </row>
    <row r="283" spans="1:16" s="113" customFormat="1" ht="15.75">
      <c r="A283" s="105">
        <v>31</v>
      </c>
      <c r="B283" s="106" t="s">
        <v>553</v>
      </c>
      <c r="C283" s="107" t="s">
        <v>86</v>
      </c>
      <c r="D283" s="108">
        <f t="shared" si="57"/>
        <v>0.05</v>
      </c>
      <c r="E283" s="108"/>
      <c r="F283" s="108">
        <f t="shared" si="58"/>
        <v>0.05</v>
      </c>
      <c r="G283" s="109">
        <v>0</v>
      </c>
      <c r="H283" s="109"/>
      <c r="I283" s="109"/>
      <c r="J283" s="109">
        <v>0.05</v>
      </c>
      <c r="K283" s="110" t="s">
        <v>215</v>
      </c>
      <c r="L283" s="115">
        <v>262</v>
      </c>
      <c r="M283" s="116"/>
      <c r="P283" s="114"/>
    </row>
    <row r="284" spans="1:16" s="113" customFormat="1" ht="15.75">
      <c r="A284" s="105">
        <v>32</v>
      </c>
      <c r="B284" s="106" t="s">
        <v>554</v>
      </c>
      <c r="C284" s="107" t="s">
        <v>86</v>
      </c>
      <c r="D284" s="108">
        <f t="shared" si="57"/>
        <v>0.02</v>
      </c>
      <c r="E284" s="108"/>
      <c r="F284" s="108">
        <f t="shared" si="58"/>
        <v>0.02</v>
      </c>
      <c r="G284" s="109">
        <v>0</v>
      </c>
      <c r="H284" s="109"/>
      <c r="I284" s="109"/>
      <c r="J284" s="109">
        <v>0.02</v>
      </c>
      <c r="K284" s="110" t="s">
        <v>215</v>
      </c>
      <c r="L284" s="115">
        <v>263</v>
      </c>
      <c r="M284" s="116"/>
      <c r="P284" s="114"/>
    </row>
    <row r="285" spans="1:16" s="113" customFormat="1" ht="15.75">
      <c r="A285" s="105">
        <v>33</v>
      </c>
      <c r="B285" s="106" t="s">
        <v>555</v>
      </c>
      <c r="C285" s="107" t="s">
        <v>86</v>
      </c>
      <c r="D285" s="108">
        <f t="shared" si="57"/>
        <v>0.13</v>
      </c>
      <c r="E285" s="108"/>
      <c r="F285" s="108">
        <f t="shared" si="58"/>
        <v>0.13</v>
      </c>
      <c r="G285" s="109">
        <v>0</v>
      </c>
      <c r="H285" s="109"/>
      <c r="I285" s="109"/>
      <c r="J285" s="109">
        <v>0.13</v>
      </c>
      <c r="K285" s="110" t="s">
        <v>215</v>
      </c>
      <c r="L285" s="115">
        <v>264</v>
      </c>
      <c r="M285" s="116"/>
      <c r="P285" s="114"/>
    </row>
    <row r="286" spans="1:16" s="113" customFormat="1" ht="15.75">
      <c r="A286" s="105">
        <v>34</v>
      </c>
      <c r="B286" s="106" t="s">
        <v>556</v>
      </c>
      <c r="C286" s="107" t="s">
        <v>86</v>
      </c>
      <c r="D286" s="108">
        <f t="shared" si="57"/>
        <v>0.3</v>
      </c>
      <c r="E286" s="108"/>
      <c r="F286" s="108">
        <f t="shared" si="58"/>
        <v>0.3</v>
      </c>
      <c r="G286" s="109">
        <v>0</v>
      </c>
      <c r="H286" s="109"/>
      <c r="I286" s="109"/>
      <c r="J286" s="109">
        <v>0.3</v>
      </c>
      <c r="K286" s="110" t="s">
        <v>216</v>
      </c>
      <c r="L286" s="124">
        <v>222</v>
      </c>
      <c r="M286" s="116"/>
      <c r="P286" s="114"/>
    </row>
    <row r="287" spans="1:16" s="113" customFormat="1" ht="34.5" customHeight="1">
      <c r="A287" s="105">
        <v>35</v>
      </c>
      <c r="B287" s="106" t="s">
        <v>557</v>
      </c>
      <c r="C287" s="107" t="s">
        <v>86</v>
      </c>
      <c r="D287" s="108">
        <f t="shared" si="57"/>
        <v>0.3</v>
      </c>
      <c r="E287" s="108"/>
      <c r="F287" s="108">
        <f t="shared" si="58"/>
        <v>0.3</v>
      </c>
      <c r="G287" s="109">
        <v>0</v>
      </c>
      <c r="H287" s="109"/>
      <c r="I287" s="109"/>
      <c r="J287" s="109">
        <v>0.3</v>
      </c>
      <c r="K287" s="110" t="s">
        <v>216</v>
      </c>
      <c r="L287" s="124">
        <v>223</v>
      </c>
      <c r="M287" s="116"/>
      <c r="P287" s="114"/>
    </row>
    <row r="288" spans="1:16" s="113" customFormat="1" ht="15.75">
      <c r="A288" s="105">
        <v>36</v>
      </c>
      <c r="B288" s="106" t="s">
        <v>558</v>
      </c>
      <c r="C288" s="107" t="s">
        <v>86</v>
      </c>
      <c r="D288" s="108">
        <f t="shared" si="57"/>
        <v>0.2</v>
      </c>
      <c r="E288" s="108"/>
      <c r="F288" s="108">
        <f t="shared" si="58"/>
        <v>0.2</v>
      </c>
      <c r="G288" s="109">
        <v>0</v>
      </c>
      <c r="H288" s="109"/>
      <c r="I288" s="109"/>
      <c r="J288" s="109">
        <v>0.2</v>
      </c>
      <c r="K288" s="110" t="s">
        <v>216</v>
      </c>
      <c r="L288" s="124">
        <v>224</v>
      </c>
      <c r="M288" s="116"/>
      <c r="P288" s="114"/>
    </row>
    <row r="289" spans="1:16" s="113" customFormat="1" ht="15.75">
      <c r="A289" s="105">
        <v>37</v>
      </c>
      <c r="B289" s="106" t="s">
        <v>559</v>
      </c>
      <c r="C289" s="107" t="s">
        <v>86</v>
      </c>
      <c r="D289" s="108">
        <f t="shared" si="57"/>
        <v>0.5</v>
      </c>
      <c r="E289" s="108"/>
      <c r="F289" s="108">
        <f t="shared" si="58"/>
        <v>0.5</v>
      </c>
      <c r="G289" s="109">
        <v>0</v>
      </c>
      <c r="H289" s="109"/>
      <c r="I289" s="109"/>
      <c r="J289" s="109">
        <v>0.5</v>
      </c>
      <c r="K289" s="110" t="s">
        <v>202</v>
      </c>
      <c r="L289" s="124">
        <v>225</v>
      </c>
      <c r="M289" s="116"/>
      <c r="P289" s="114"/>
    </row>
    <row r="290" spans="1:16" s="113" customFormat="1" ht="15.75">
      <c r="A290" s="105">
        <v>38</v>
      </c>
      <c r="B290" s="106" t="s">
        <v>560</v>
      </c>
      <c r="C290" s="107" t="s">
        <v>86</v>
      </c>
      <c r="D290" s="108">
        <f t="shared" si="57"/>
        <v>0.5</v>
      </c>
      <c r="E290" s="108"/>
      <c r="F290" s="108">
        <f t="shared" si="58"/>
        <v>0.5</v>
      </c>
      <c r="G290" s="109">
        <v>0</v>
      </c>
      <c r="H290" s="109"/>
      <c r="I290" s="109"/>
      <c r="J290" s="109">
        <v>0.5</v>
      </c>
      <c r="K290" s="110" t="s">
        <v>202</v>
      </c>
      <c r="L290" s="124">
        <v>226</v>
      </c>
      <c r="M290" s="116"/>
      <c r="P290" s="114"/>
    </row>
    <row r="291" spans="1:16" s="113" customFormat="1" ht="15.75">
      <c r="A291" s="105">
        <v>39</v>
      </c>
      <c r="B291" s="106" t="s">
        <v>560</v>
      </c>
      <c r="C291" s="107" t="s">
        <v>86</v>
      </c>
      <c r="D291" s="108">
        <f t="shared" si="57"/>
        <v>0.3</v>
      </c>
      <c r="E291" s="108"/>
      <c r="F291" s="108">
        <f t="shared" si="58"/>
        <v>0.3</v>
      </c>
      <c r="G291" s="109">
        <v>0</v>
      </c>
      <c r="H291" s="109"/>
      <c r="I291" s="109"/>
      <c r="J291" s="109">
        <v>0.3</v>
      </c>
      <c r="K291" s="110" t="s">
        <v>202</v>
      </c>
      <c r="L291" s="124">
        <v>227</v>
      </c>
      <c r="M291" s="116"/>
      <c r="P291" s="114"/>
    </row>
    <row r="292" spans="1:16" s="113" customFormat="1" ht="15.75">
      <c r="A292" s="105">
        <v>40</v>
      </c>
      <c r="B292" s="106" t="s">
        <v>561</v>
      </c>
      <c r="C292" s="107" t="s">
        <v>86</v>
      </c>
      <c r="D292" s="108">
        <f t="shared" si="57"/>
        <v>7.0000000000000007E-2</v>
      </c>
      <c r="E292" s="108"/>
      <c r="F292" s="108">
        <f t="shared" si="58"/>
        <v>7.0000000000000007E-2</v>
      </c>
      <c r="G292" s="109">
        <v>0</v>
      </c>
      <c r="H292" s="109"/>
      <c r="I292" s="109"/>
      <c r="J292" s="109">
        <v>7.0000000000000007E-2</v>
      </c>
      <c r="K292" s="110" t="s">
        <v>203</v>
      </c>
      <c r="L292" s="124">
        <v>228</v>
      </c>
      <c r="M292" s="116"/>
      <c r="P292" s="114"/>
    </row>
    <row r="293" spans="1:16" s="113" customFormat="1" ht="15.75">
      <c r="A293" s="105">
        <v>41</v>
      </c>
      <c r="B293" s="106" t="s">
        <v>562</v>
      </c>
      <c r="C293" s="107" t="s">
        <v>86</v>
      </c>
      <c r="D293" s="108">
        <f t="shared" si="57"/>
        <v>0.05</v>
      </c>
      <c r="E293" s="108"/>
      <c r="F293" s="108">
        <f t="shared" si="58"/>
        <v>0.05</v>
      </c>
      <c r="G293" s="109">
        <v>0</v>
      </c>
      <c r="H293" s="109"/>
      <c r="I293" s="109"/>
      <c r="J293" s="109">
        <v>0.05</v>
      </c>
      <c r="K293" s="110" t="s">
        <v>203</v>
      </c>
      <c r="L293" s="124">
        <v>229</v>
      </c>
      <c r="M293" s="116"/>
      <c r="P293" s="114"/>
    </row>
    <row r="294" spans="1:16" s="113" customFormat="1" ht="15.75">
      <c r="A294" s="105">
        <v>42</v>
      </c>
      <c r="B294" s="106" t="s">
        <v>563</v>
      </c>
      <c r="C294" s="107" t="s">
        <v>86</v>
      </c>
      <c r="D294" s="108">
        <f t="shared" si="57"/>
        <v>0.05</v>
      </c>
      <c r="E294" s="108"/>
      <c r="F294" s="108">
        <f t="shared" si="58"/>
        <v>0.05</v>
      </c>
      <c r="G294" s="109">
        <v>0</v>
      </c>
      <c r="H294" s="109"/>
      <c r="I294" s="109"/>
      <c r="J294" s="109">
        <v>0.05</v>
      </c>
      <c r="K294" s="110" t="s">
        <v>203</v>
      </c>
      <c r="L294" s="124">
        <v>230</v>
      </c>
      <c r="M294" s="116"/>
      <c r="P294" s="114"/>
    </row>
    <row r="295" spans="1:16" s="113" customFormat="1" ht="15.75">
      <c r="A295" s="105">
        <v>43</v>
      </c>
      <c r="B295" s="106" t="s">
        <v>564</v>
      </c>
      <c r="C295" s="107" t="s">
        <v>86</v>
      </c>
      <c r="D295" s="108">
        <f t="shared" si="57"/>
        <v>0.05</v>
      </c>
      <c r="E295" s="108"/>
      <c r="F295" s="108">
        <f t="shared" si="58"/>
        <v>0.05</v>
      </c>
      <c r="G295" s="109">
        <v>0</v>
      </c>
      <c r="H295" s="109"/>
      <c r="I295" s="109"/>
      <c r="J295" s="109">
        <v>0.05</v>
      </c>
      <c r="K295" s="110" t="s">
        <v>203</v>
      </c>
      <c r="L295" s="124">
        <v>231</v>
      </c>
      <c r="M295" s="116"/>
      <c r="P295" s="114"/>
    </row>
    <row r="296" spans="1:16" s="113" customFormat="1" ht="15.75">
      <c r="A296" s="105">
        <v>44</v>
      </c>
      <c r="B296" s="106" t="s">
        <v>565</v>
      </c>
      <c r="C296" s="107" t="s">
        <v>86</v>
      </c>
      <c r="D296" s="108">
        <f t="shared" si="57"/>
        <v>0.02</v>
      </c>
      <c r="E296" s="108"/>
      <c r="F296" s="108">
        <f t="shared" si="58"/>
        <v>0.02</v>
      </c>
      <c r="G296" s="109">
        <v>0</v>
      </c>
      <c r="H296" s="109"/>
      <c r="I296" s="109"/>
      <c r="J296" s="109">
        <v>0.02</v>
      </c>
      <c r="K296" s="110" t="s">
        <v>203</v>
      </c>
      <c r="L296" s="124">
        <v>232</v>
      </c>
      <c r="M296" s="116"/>
      <c r="P296" s="114"/>
    </row>
    <row r="297" spans="1:16" s="113" customFormat="1" ht="15.75">
      <c r="A297" s="105">
        <v>45</v>
      </c>
      <c r="B297" s="106" t="s">
        <v>566</v>
      </c>
      <c r="C297" s="107" t="s">
        <v>86</v>
      </c>
      <c r="D297" s="108">
        <f t="shared" si="57"/>
        <v>0.08</v>
      </c>
      <c r="E297" s="108"/>
      <c r="F297" s="108">
        <f t="shared" si="58"/>
        <v>0.08</v>
      </c>
      <c r="G297" s="109">
        <v>0</v>
      </c>
      <c r="H297" s="109"/>
      <c r="I297" s="109"/>
      <c r="J297" s="109">
        <v>0.08</v>
      </c>
      <c r="K297" s="110" t="s">
        <v>218</v>
      </c>
      <c r="L297" s="124">
        <v>233</v>
      </c>
      <c r="M297" s="116"/>
      <c r="P297" s="114"/>
    </row>
    <row r="298" spans="1:16" s="128" customFormat="1" ht="15.75">
      <c r="A298" s="105">
        <v>46</v>
      </c>
      <c r="B298" s="106" t="s">
        <v>567</v>
      </c>
      <c r="C298" s="107" t="s">
        <v>86</v>
      </c>
      <c r="D298" s="108">
        <f t="shared" si="57"/>
        <v>0.08</v>
      </c>
      <c r="E298" s="108"/>
      <c r="F298" s="108">
        <f t="shared" si="58"/>
        <v>0.08</v>
      </c>
      <c r="G298" s="109">
        <v>0.08</v>
      </c>
      <c r="H298" s="109"/>
      <c r="I298" s="109"/>
      <c r="J298" s="109"/>
      <c r="K298" s="110" t="s">
        <v>221</v>
      </c>
      <c r="L298" s="124">
        <v>271</v>
      </c>
      <c r="M298" s="116"/>
      <c r="P298" s="129"/>
    </row>
    <row r="299" spans="1:16" s="113" customFormat="1" ht="15.75">
      <c r="A299" s="105">
        <v>47</v>
      </c>
      <c r="B299" s="106" t="s">
        <v>568</v>
      </c>
      <c r="C299" s="107" t="s">
        <v>86</v>
      </c>
      <c r="D299" s="108">
        <f t="shared" si="57"/>
        <v>0.2</v>
      </c>
      <c r="E299" s="108"/>
      <c r="F299" s="108">
        <f t="shared" si="58"/>
        <v>0.2</v>
      </c>
      <c r="G299" s="109">
        <v>0</v>
      </c>
      <c r="H299" s="109"/>
      <c r="I299" s="109"/>
      <c r="J299" s="109">
        <v>0.2</v>
      </c>
      <c r="K299" s="110" t="s">
        <v>224</v>
      </c>
      <c r="L299" s="124">
        <v>234</v>
      </c>
      <c r="M299" s="116"/>
      <c r="P299" s="114"/>
    </row>
    <row r="300" spans="1:16" s="122" customFormat="1" ht="15.75">
      <c r="A300" s="102" t="s">
        <v>320</v>
      </c>
      <c r="B300" s="119" t="s">
        <v>82</v>
      </c>
      <c r="C300" s="120"/>
      <c r="D300" s="103">
        <f>D301</f>
        <v>0.16999999999999998</v>
      </c>
      <c r="E300" s="103">
        <f t="shared" ref="E300:J300" si="59">E301</f>
        <v>0.11</v>
      </c>
      <c r="F300" s="103">
        <f t="shared" si="59"/>
        <v>0.06</v>
      </c>
      <c r="G300" s="103">
        <f t="shared" si="59"/>
        <v>0</v>
      </c>
      <c r="H300" s="103">
        <f t="shared" si="59"/>
        <v>0</v>
      </c>
      <c r="I300" s="103">
        <f t="shared" si="59"/>
        <v>0</v>
      </c>
      <c r="J300" s="103">
        <f t="shared" si="59"/>
        <v>0.06</v>
      </c>
      <c r="K300" s="121"/>
      <c r="L300" s="104"/>
      <c r="M300" s="104"/>
    </row>
    <row r="301" spans="1:16" s="113" customFormat="1" ht="36.75" customHeight="1">
      <c r="A301" s="105">
        <v>1</v>
      </c>
      <c r="B301" s="106" t="s">
        <v>569</v>
      </c>
      <c r="C301" s="107" t="s">
        <v>87</v>
      </c>
      <c r="D301" s="108">
        <f>E301+F301</f>
        <v>0.16999999999999998</v>
      </c>
      <c r="E301" s="108">
        <v>0.11</v>
      </c>
      <c r="F301" s="108">
        <f>SUM(G301:J301)</f>
        <v>0.06</v>
      </c>
      <c r="G301" s="109">
        <v>0</v>
      </c>
      <c r="H301" s="109"/>
      <c r="I301" s="109"/>
      <c r="J301" s="109">
        <v>0.06</v>
      </c>
      <c r="K301" s="110" t="s">
        <v>248</v>
      </c>
      <c r="L301" s="124">
        <v>235</v>
      </c>
      <c r="M301" s="116"/>
      <c r="P301" s="114"/>
    </row>
    <row r="302" spans="1:16" s="122" customFormat="1" ht="15.75">
      <c r="A302" s="102" t="s">
        <v>321</v>
      </c>
      <c r="B302" s="101" t="s">
        <v>83</v>
      </c>
      <c r="C302" s="120"/>
      <c r="D302" s="103">
        <f>D303</f>
        <v>1</v>
      </c>
      <c r="E302" s="103">
        <f t="shared" ref="E302:J302" si="60">E303</f>
        <v>0</v>
      </c>
      <c r="F302" s="103">
        <f t="shared" si="60"/>
        <v>1</v>
      </c>
      <c r="G302" s="103">
        <f t="shared" si="60"/>
        <v>0</v>
      </c>
      <c r="H302" s="103">
        <f t="shared" si="60"/>
        <v>0</v>
      </c>
      <c r="I302" s="103">
        <f t="shared" si="60"/>
        <v>0</v>
      </c>
      <c r="J302" s="103">
        <f t="shared" si="60"/>
        <v>1</v>
      </c>
      <c r="K302" s="121"/>
      <c r="L302" s="104"/>
      <c r="M302" s="104"/>
    </row>
    <row r="303" spans="1:16" s="113" customFormat="1" ht="15.75">
      <c r="A303" s="105">
        <v>1</v>
      </c>
      <c r="B303" s="106" t="s">
        <v>570</v>
      </c>
      <c r="C303" s="107" t="s">
        <v>91</v>
      </c>
      <c r="D303" s="108">
        <f>E303+F303</f>
        <v>1</v>
      </c>
      <c r="E303" s="108"/>
      <c r="F303" s="108">
        <f>SUM(G303:J303)</f>
        <v>1</v>
      </c>
      <c r="G303" s="109">
        <v>0</v>
      </c>
      <c r="H303" s="109"/>
      <c r="I303" s="109"/>
      <c r="J303" s="109">
        <v>1</v>
      </c>
      <c r="K303" s="110" t="s">
        <v>215</v>
      </c>
      <c r="L303" s="124">
        <v>236</v>
      </c>
      <c r="M303" s="116"/>
      <c r="P303" s="114"/>
    </row>
    <row r="304" spans="1:16" s="122" customFormat="1" ht="15.75">
      <c r="A304" s="102" t="s">
        <v>322</v>
      </c>
      <c r="B304" s="101" t="s">
        <v>84</v>
      </c>
      <c r="C304" s="120"/>
      <c r="D304" s="103">
        <f>D305</f>
        <v>3.53</v>
      </c>
      <c r="E304" s="103">
        <f t="shared" ref="E304:J304" si="61">E305</f>
        <v>2.0499999999999998</v>
      </c>
      <c r="F304" s="103">
        <f t="shared" si="61"/>
        <v>1.48</v>
      </c>
      <c r="G304" s="103">
        <f t="shared" si="61"/>
        <v>0</v>
      </c>
      <c r="H304" s="103">
        <f t="shared" si="61"/>
        <v>0</v>
      </c>
      <c r="I304" s="103">
        <f t="shared" si="61"/>
        <v>0</v>
      </c>
      <c r="J304" s="103">
        <f t="shared" si="61"/>
        <v>1.48</v>
      </c>
      <c r="K304" s="121"/>
      <c r="L304" s="104"/>
      <c r="M304" s="104"/>
    </row>
    <row r="305" spans="1:16" s="113" customFormat="1" ht="15.75">
      <c r="A305" s="105">
        <v>1</v>
      </c>
      <c r="B305" s="106" t="s">
        <v>571</v>
      </c>
      <c r="C305" s="107" t="s">
        <v>89</v>
      </c>
      <c r="D305" s="108">
        <f>E305+F305</f>
        <v>3.53</v>
      </c>
      <c r="E305" s="108">
        <v>2.0499999999999998</v>
      </c>
      <c r="F305" s="108">
        <f>SUM(G305:J305)</f>
        <v>1.48</v>
      </c>
      <c r="G305" s="109">
        <v>0</v>
      </c>
      <c r="H305" s="109"/>
      <c r="I305" s="109"/>
      <c r="J305" s="109">
        <v>1.48</v>
      </c>
      <c r="K305" s="110" t="s">
        <v>207</v>
      </c>
      <c r="L305" s="124">
        <v>237</v>
      </c>
      <c r="M305" s="116"/>
      <c r="P305" s="114"/>
    </row>
    <row r="306" spans="1:16" s="122" customFormat="1" ht="15.75">
      <c r="A306" s="102" t="s">
        <v>324</v>
      </c>
      <c r="B306" s="101" t="s">
        <v>92</v>
      </c>
      <c r="C306" s="120"/>
      <c r="D306" s="103">
        <f>SUM(D307:D309)</f>
        <v>4.5</v>
      </c>
      <c r="E306" s="103">
        <f t="shared" ref="E306:J306" si="62">SUM(E307:E309)</f>
        <v>0</v>
      </c>
      <c r="F306" s="103">
        <f t="shared" si="62"/>
        <v>4.5</v>
      </c>
      <c r="G306" s="103">
        <f t="shared" si="62"/>
        <v>0</v>
      </c>
      <c r="H306" s="103">
        <f t="shared" si="62"/>
        <v>0</v>
      </c>
      <c r="I306" s="103">
        <f t="shared" si="62"/>
        <v>0</v>
      </c>
      <c r="J306" s="103">
        <f t="shared" si="62"/>
        <v>4.5</v>
      </c>
      <c r="K306" s="121"/>
      <c r="L306" s="104"/>
      <c r="M306" s="104"/>
    </row>
    <row r="307" spans="1:16" s="113" customFormat="1" ht="15.75">
      <c r="A307" s="105">
        <v>1</v>
      </c>
      <c r="B307" s="106" t="s">
        <v>323</v>
      </c>
      <c r="C307" s="107" t="s">
        <v>46</v>
      </c>
      <c r="D307" s="108">
        <f>E307+F307</f>
        <v>2.5</v>
      </c>
      <c r="E307" s="108"/>
      <c r="F307" s="108">
        <f>SUM(G307:J307)</f>
        <v>2.5</v>
      </c>
      <c r="G307" s="109">
        <v>0</v>
      </c>
      <c r="H307" s="109"/>
      <c r="I307" s="109"/>
      <c r="J307" s="109">
        <v>2.5</v>
      </c>
      <c r="K307" s="110" t="s">
        <v>210</v>
      </c>
      <c r="L307" s="124">
        <v>238</v>
      </c>
      <c r="M307" s="116"/>
      <c r="P307" s="114"/>
    </row>
    <row r="308" spans="1:16" s="113" customFormat="1" ht="15.75">
      <c r="A308" s="105">
        <v>2</v>
      </c>
      <c r="B308" s="106" t="s">
        <v>572</v>
      </c>
      <c r="C308" s="107" t="s">
        <v>46</v>
      </c>
      <c r="D308" s="108">
        <f>E308+F308</f>
        <v>1</v>
      </c>
      <c r="E308" s="108"/>
      <c r="F308" s="108">
        <f>SUM(G308:J308)</f>
        <v>1</v>
      </c>
      <c r="G308" s="109">
        <v>0</v>
      </c>
      <c r="H308" s="109"/>
      <c r="I308" s="109"/>
      <c r="J308" s="109">
        <v>1</v>
      </c>
      <c r="K308" s="110" t="s">
        <v>197</v>
      </c>
      <c r="L308" s="124">
        <v>239</v>
      </c>
      <c r="M308" s="116"/>
      <c r="P308" s="114"/>
    </row>
    <row r="309" spans="1:16" s="113" customFormat="1" ht="15.75">
      <c r="A309" s="105">
        <v>3</v>
      </c>
      <c r="B309" s="106" t="s">
        <v>573</v>
      </c>
      <c r="C309" s="107" t="s">
        <v>46</v>
      </c>
      <c r="D309" s="108">
        <f>E309+F309</f>
        <v>1</v>
      </c>
      <c r="E309" s="108"/>
      <c r="F309" s="108">
        <f>SUM(G309:J309)</f>
        <v>1</v>
      </c>
      <c r="G309" s="109">
        <v>0</v>
      </c>
      <c r="H309" s="109"/>
      <c r="I309" s="109"/>
      <c r="J309" s="109">
        <v>1</v>
      </c>
      <c r="K309" s="110" t="s">
        <v>207</v>
      </c>
      <c r="L309" s="124">
        <v>240</v>
      </c>
      <c r="M309" s="116"/>
      <c r="P309" s="114"/>
    </row>
    <row r="310" spans="1:16" s="122" customFormat="1" ht="15.75">
      <c r="A310" s="102" t="s">
        <v>574</v>
      </c>
      <c r="B310" s="101" t="s">
        <v>130</v>
      </c>
      <c r="C310" s="120"/>
      <c r="D310" s="103">
        <f>D311</f>
        <v>0.05</v>
      </c>
      <c r="E310" s="103">
        <f t="shared" ref="E310:J310" si="63">E311</f>
        <v>0</v>
      </c>
      <c r="F310" s="103">
        <f t="shared" si="63"/>
        <v>0.05</v>
      </c>
      <c r="G310" s="103">
        <f t="shared" si="63"/>
        <v>0</v>
      </c>
      <c r="H310" s="103">
        <f t="shared" si="63"/>
        <v>0</v>
      </c>
      <c r="I310" s="103">
        <f t="shared" si="63"/>
        <v>0</v>
      </c>
      <c r="J310" s="103">
        <f t="shared" si="63"/>
        <v>0.05</v>
      </c>
      <c r="K310" s="121"/>
      <c r="L310" s="104"/>
      <c r="M310" s="104"/>
    </row>
    <row r="311" spans="1:16" s="113" customFormat="1" ht="15.75">
      <c r="A311" s="105">
        <v>1</v>
      </c>
      <c r="B311" s="106" t="s">
        <v>575</v>
      </c>
      <c r="C311" s="107" t="s">
        <v>128</v>
      </c>
      <c r="D311" s="108">
        <f>E311+F311</f>
        <v>0.05</v>
      </c>
      <c r="E311" s="108"/>
      <c r="F311" s="108">
        <f>SUM(G311:J311)</f>
        <v>0.05</v>
      </c>
      <c r="G311" s="109">
        <v>0</v>
      </c>
      <c r="H311" s="109"/>
      <c r="I311" s="109"/>
      <c r="J311" s="109">
        <v>0.05</v>
      </c>
      <c r="K311" s="110" t="s">
        <v>248</v>
      </c>
      <c r="L311" s="115">
        <v>266</v>
      </c>
      <c r="M311" s="116"/>
      <c r="P311" s="114"/>
    </row>
    <row r="312" spans="1:16" s="122" customFormat="1" ht="15.75">
      <c r="A312" s="102" t="s">
        <v>576</v>
      </c>
      <c r="B312" s="101" t="s">
        <v>131</v>
      </c>
      <c r="C312" s="120"/>
      <c r="D312" s="103">
        <f>SUM(D313:D315)</f>
        <v>0.42000000000000004</v>
      </c>
      <c r="E312" s="103">
        <f t="shared" ref="E312:J312" si="64">SUM(E313:E315)</f>
        <v>0</v>
      </c>
      <c r="F312" s="103">
        <f t="shared" si="64"/>
        <v>0.42000000000000004</v>
      </c>
      <c r="G312" s="103">
        <f t="shared" si="64"/>
        <v>0</v>
      </c>
      <c r="H312" s="103">
        <f t="shared" si="64"/>
        <v>0</v>
      </c>
      <c r="I312" s="103">
        <f t="shared" si="64"/>
        <v>0</v>
      </c>
      <c r="J312" s="103">
        <f t="shared" si="64"/>
        <v>0.42000000000000004</v>
      </c>
      <c r="K312" s="121"/>
      <c r="L312" s="104"/>
      <c r="M312" s="104"/>
    </row>
    <row r="313" spans="1:16" s="113" customFormat="1" ht="15.75">
      <c r="A313" s="105">
        <v>1</v>
      </c>
      <c r="B313" s="106" t="s">
        <v>577</v>
      </c>
      <c r="C313" s="107" t="s">
        <v>129</v>
      </c>
      <c r="D313" s="108">
        <f>E313+F313</f>
        <v>0.05</v>
      </c>
      <c r="E313" s="108"/>
      <c r="F313" s="108">
        <f>SUM(G313:J313)</f>
        <v>0.05</v>
      </c>
      <c r="G313" s="109">
        <v>0</v>
      </c>
      <c r="H313" s="109"/>
      <c r="I313" s="109"/>
      <c r="J313" s="109">
        <v>0.05</v>
      </c>
      <c r="K313" s="110" t="s">
        <v>226</v>
      </c>
      <c r="L313" s="124">
        <v>241</v>
      </c>
      <c r="M313" s="116"/>
      <c r="P313" s="114"/>
    </row>
    <row r="314" spans="1:16" s="113" customFormat="1" ht="15.75">
      <c r="A314" s="105">
        <v>2</v>
      </c>
      <c r="B314" s="106" t="s">
        <v>578</v>
      </c>
      <c r="C314" s="107" t="s">
        <v>129</v>
      </c>
      <c r="D314" s="108">
        <f>E314+F314</f>
        <v>0.23</v>
      </c>
      <c r="E314" s="108"/>
      <c r="F314" s="108">
        <f>SUM(G314:J314)</f>
        <v>0.23</v>
      </c>
      <c r="G314" s="109">
        <v>0</v>
      </c>
      <c r="H314" s="109"/>
      <c r="I314" s="109"/>
      <c r="J314" s="109">
        <v>0.23</v>
      </c>
      <c r="K314" s="110" t="s">
        <v>223</v>
      </c>
      <c r="L314" s="124">
        <v>242</v>
      </c>
      <c r="M314" s="116"/>
      <c r="P314" s="114"/>
    </row>
    <row r="315" spans="1:16" s="113" customFormat="1" ht="15.75">
      <c r="A315" s="105">
        <v>3</v>
      </c>
      <c r="B315" s="106" t="s">
        <v>579</v>
      </c>
      <c r="C315" s="107" t="s">
        <v>129</v>
      </c>
      <c r="D315" s="108">
        <f>E315+F315</f>
        <v>0.14000000000000001</v>
      </c>
      <c r="E315" s="108"/>
      <c r="F315" s="108">
        <f>SUM(G315:J315)</f>
        <v>0.14000000000000001</v>
      </c>
      <c r="G315" s="109">
        <v>0</v>
      </c>
      <c r="H315" s="109"/>
      <c r="I315" s="109"/>
      <c r="J315" s="109">
        <v>0.14000000000000001</v>
      </c>
      <c r="K315" s="110" t="s">
        <v>217</v>
      </c>
      <c r="L315" s="124">
        <v>243</v>
      </c>
      <c r="M315" s="116"/>
      <c r="P315" s="114"/>
    </row>
    <row r="316" spans="1:16" s="122" customFormat="1" ht="15.75">
      <c r="A316" s="102" t="s">
        <v>580</v>
      </c>
      <c r="B316" s="101" t="s">
        <v>127</v>
      </c>
      <c r="C316" s="120"/>
      <c r="D316" s="103">
        <f>D317</f>
        <v>0.16</v>
      </c>
      <c r="E316" s="103">
        <f t="shared" ref="E316:J316" si="65">E317</f>
        <v>0.06</v>
      </c>
      <c r="F316" s="103">
        <f t="shared" si="65"/>
        <v>0.1</v>
      </c>
      <c r="G316" s="103">
        <f t="shared" si="65"/>
        <v>0</v>
      </c>
      <c r="H316" s="103">
        <f t="shared" si="65"/>
        <v>0</v>
      </c>
      <c r="I316" s="103">
        <f t="shared" si="65"/>
        <v>0</v>
      </c>
      <c r="J316" s="103">
        <f t="shared" si="65"/>
        <v>0.1</v>
      </c>
      <c r="K316" s="121"/>
      <c r="L316" s="104"/>
      <c r="M316" s="104"/>
    </row>
    <row r="317" spans="1:16" s="113" customFormat="1" ht="15.75">
      <c r="A317" s="105">
        <v>1</v>
      </c>
      <c r="B317" s="106" t="s">
        <v>581</v>
      </c>
      <c r="C317" s="107" t="s">
        <v>93</v>
      </c>
      <c r="D317" s="108">
        <f>E317+F317</f>
        <v>0.16</v>
      </c>
      <c r="E317" s="108">
        <v>0.06</v>
      </c>
      <c r="F317" s="108">
        <f>SUM(G317:J317)</f>
        <v>0.1</v>
      </c>
      <c r="G317" s="109">
        <v>0</v>
      </c>
      <c r="H317" s="109"/>
      <c r="I317" s="109"/>
      <c r="J317" s="109">
        <v>0.1</v>
      </c>
      <c r="K317" s="110" t="s">
        <v>198</v>
      </c>
      <c r="L317" s="124">
        <v>244</v>
      </c>
      <c r="M317" s="116"/>
      <c r="P317" s="114"/>
    </row>
    <row r="318" spans="1:16" s="122" customFormat="1" ht="15.75">
      <c r="A318" s="102"/>
      <c r="B318" s="119" t="s">
        <v>582</v>
      </c>
      <c r="C318" s="120"/>
      <c r="D318" s="103">
        <f>SUM(D132,D14,D6)</f>
        <v>344.34000000000003</v>
      </c>
      <c r="E318" s="103">
        <f t="shared" ref="E318:J318" si="66">SUM(E132,E14,E6)</f>
        <v>85.079999999999984</v>
      </c>
      <c r="F318" s="103">
        <f t="shared" si="66"/>
        <v>259.26</v>
      </c>
      <c r="G318" s="103">
        <f t="shared" si="66"/>
        <v>49.910000000000004</v>
      </c>
      <c r="H318" s="103">
        <f t="shared" si="66"/>
        <v>0</v>
      </c>
      <c r="I318" s="103">
        <f t="shared" si="66"/>
        <v>53.05</v>
      </c>
      <c r="J318" s="103">
        <f t="shared" si="66"/>
        <v>156.30000000000001</v>
      </c>
      <c r="K318" s="121"/>
      <c r="L318" s="104"/>
      <c r="M318" s="104"/>
    </row>
    <row r="322" spans="6:6">
      <c r="F322" s="134"/>
    </row>
  </sheetData>
  <mergeCells count="12">
    <mergeCell ref="L4:L5"/>
    <mergeCell ref="M4:M5"/>
    <mergeCell ref="A1:B1"/>
    <mergeCell ref="A2:M2"/>
    <mergeCell ref="A3:M3"/>
    <mergeCell ref="A4:A5"/>
    <mergeCell ref="B4:B5"/>
    <mergeCell ref="C4:C5"/>
    <mergeCell ref="D4:D5"/>
    <mergeCell ref="E4:E5"/>
    <mergeCell ref="F4:J4"/>
    <mergeCell ref="K4:K5"/>
  </mergeCells>
  <phoneticPr fontId="2" type="noConversion"/>
  <pageMargins left="0.32" right="0.2" top="0.47" bottom="0.64" header="0.17" footer="0.17"/>
  <pageSetup paperSize="9" scale="95"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Biểu 01</vt:lpstr>
      <vt:lpstr>Biểu 02</vt:lpstr>
      <vt:lpstr>Biểu 03</vt:lpstr>
      <vt:lpstr>Biểu 04</vt:lpstr>
      <vt:lpstr>H07-DMDA</vt:lpstr>
      <vt:lpstr>'Biểu 01'!Print_Titles</vt:lpstr>
      <vt:lpstr>'Biểu 02'!Print_Titles</vt:lpstr>
      <vt:lpstr>'Biểu 03'!Print_Titles</vt:lpstr>
      <vt:lpstr>'Biểu 04'!Print_Titles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LÊ VIỆT ANH</dc:creator>
  <cp:lastModifiedBy>hoai anh</cp:lastModifiedBy>
  <cp:lastPrinted>2018-01-15T03:38:57Z</cp:lastPrinted>
  <dcterms:created xsi:type="dcterms:W3CDTF">2009-02-20T23:33:57Z</dcterms:created>
  <dcterms:modified xsi:type="dcterms:W3CDTF">2018-04-24T07:50:07Z</dcterms:modified>
</cp:coreProperties>
</file>