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b39231f021cc4d2e"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BUIHON~1\AppData\Local\Temp\Tandan JSC\files\"/>
    </mc:Choice>
  </mc:AlternateContent>
  <xr:revisionPtr revIDLastSave="0" documentId="13_ncr:1_{1464DA36-3272-4954-8151-76844194FE17}" xr6:coauthVersionLast="47" xr6:coauthVersionMax="47" xr10:uidLastSave="{00000000-0000-0000-0000-000000000000}"/>
  <bookViews>
    <workbookView xWindow="90" yWindow="0" windowWidth="19087" windowHeight="11498" activeTab="2" xr2:uid="{00000000-000D-0000-FFFF-FFFF00000000}"/>
  </bookViews>
  <sheets>
    <sheet name="Người hoạt động KCT cấp xã" sheetId="2" r:id="rId1"/>
    <sheet name="Người hoạt động KCT thôn TDP" sheetId="4" r:id="rId2"/>
    <sheet name="Nhiệm vụ ở thôn TDP" sheetId="1" r:id="rId3"/>
    <sheet name="Sheet1" sheetId="5" r:id="rId4"/>
  </sheets>
  <definedNames>
    <definedName name="_xlnm.Print_Titles" localSheetId="0">'Người hoạt động KCT cấp xã'!$4:$5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 l="1"/>
  <c r="D20" i="2" l="1"/>
  <c r="E20" i="2"/>
  <c r="D12" i="2"/>
  <c r="E12" i="2"/>
  <c r="D6" i="2"/>
  <c r="E6" i="2"/>
  <c r="C20" i="2"/>
  <c r="C12" i="2"/>
  <c r="C6" i="2"/>
  <c r="E25" i="2" l="1"/>
  <c r="D25" i="2"/>
  <c r="C25" i="2"/>
  <c r="H8" i="4"/>
  <c r="G8" i="4"/>
  <c r="G7" i="4"/>
  <c r="I6" i="4"/>
  <c r="J7" i="4"/>
  <c r="J8" i="4"/>
  <c r="J6" i="4"/>
  <c r="D9" i="4"/>
  <c r="K8" i="4" s="1"/>
  <c r="H7" i="4"/>
  <c r="I5" i="4"/>
  <c r="C9" i="4"/>
  <c r="I8" i="4" s="1"/>
  <c r="K7" i="4" l="1"/>
  <c r="I7" i="4"/>
</calcChain>
</file>

<file path=xl/sharedStrings.xml><?xml version="1.0" encoding="utf-8"?>
<sst xmlns="http://schemas.openxmlformats.org/spreadsheetml/2006/main" count="72" uniqueCount="56">
  <si>
    <t>TT</t>
  </si>
  <si>
    <t>Ghi chú</t>
  </si>
  <si>
    <t>Thôn có từ 350 hộ gia đình trở lên, tổ dân phố có từ 500 hộ gia đình trở lên; thôn, tổ dân phố thuộc đơn vị hành chính cấp xã trọng điểm, phức tạp về an ninh, trật tự theo quyết định của cơ quan có thẩm quyền; thôn, tổ dân phố thuộc đơn vị hành chính cấp xã ở khu vực biên giới, hải đảo</t>
  </si>
  <si>
    <t>Thôn, TDP còn lại</t>
  </si>
  <si>
    <t>I</t>
  </si>
  <si>
    <t>Khối Đảng</t>
  </si>
  <si>
    <t>Văn phòng Đảng ủy</t>
  </si>
  <si>
    <t>Tổ chức Đảng</t>
  </si>
  <si>
    <t>Kiểm tra Đảng</t>
  </si>
  <si>
    <t xml:space="preserve">Tuyên giáo </t>
  </si>
  <si>
    <t>Dân vận</t>
  </si>
  <si>
    <t>II</t>
  </si>
  <si>
    <t>Khối MTTQ, đoàn thể, hội</t>
  </si>
  <si>
    <t>Phó Chủ tịch MTTQ</t>
  </si>
  <si>
    <t>Phó Chủ tịch Hội LHPN</t>
  </si>
  <si>
    <t>Phó Chủ tịch Hội Nông dân</t>
  </si>
  <si>
    <t>Phó Chủ tịch Hội CCB</t>
  </si>
  <si>
    <t>Phó Bí thư Đoàn TNCSHCM</t>
  </si>
  <si>
    <t>Chủ tịch Hội người cao tuổi</t>
  </si>
  <si>
    <t>Chủ tịch Hội chữ thập đỏ và Bảo trợ xã hội</t>
  </si>
  <si>
    <t>III</t>
  </si>
  <si>
    <t>Khối Chính quyền</t>
  </si>
  <si>
    <t>Phó Chỉ huy trưởng Quân sự</t>
  </si>
  <si>
    <t>Phụ trách lâm, ngư, diêm nghiệp, thủy lợi, khuyến nông.</t>
  </si>
  <si>
    <t>Phụ trách chăn nuôi, thú y, bảo vệ thực vật</t>
  </si>
  <si>
    <t>Phụ trách trạm truyền thanh cơ sở</t>
  </si>
  <si>
    <t>TỔNG KINH PHÍ KHOÁN</t>
  </si>
  <si>
    <t>HỘI ĐỒNG NHÂN DÂN 
TỈNH HÀ TĨNH</t>
  </si>
  <si>
    <t>CỘNG HÒA XÃ HỘI CHỦ NGHĨA VIỆT NAM
Độc lập - Tự do - Hạnh phúc</t>
  </si>
  <si>
    <t xml:space="preserve">  HỘI ĐỒNG NHÂN DÂN 
TỈNH HÀ TĨNH</t>
  </si>
  <si>
    <t>Chức danh</t>
  </si>
  <si>
    <t xml:space="preserve"> Thôn, tô dân phố còn lại</t>
  </si>
  <si>
    <t>Bí thư chi bộ</t>
  </si>
  <si>
    <t>Trưởng thôn, Tổ trưởng tổ dân phố</t>
  </si>
  <si>
    <t>Trưởng ban Công tác MT</t>
  </si>
  <si>
    <t>Tổng kinh phí khoán</t>
  </si>
  <si>
    <t>Nhóm nhiệm vụ</t>
  </si>
  <si>
    <r>
      <t xml:space="preserve">PHỤ LỤC III
Mức hỗ trợ theo nhóm nhiệm vụ đối với người trực tiếp tham gia hoạt động ở thôn, tổ dân phố
</t>
    </r>
    <r>
      <rPr>
        <i/>
        <sz val="14"/>
        <color theme="1"/>
        <rFont val="Times New Roman"/>
        <family val="1"/>
      </rPr>
      <t>(Ban hành kèm theo Nghị quyết số           /2023/NQ-HĐND ngày     /    /2023 của HĐND tỉnh)</t>
    </r>
  </si>
  <si>
    <r>
      <t xml:space="preserve">PHỤ LỤC II
Kiêm nhiệm chức danh và mức phụ cấp từng chức danh người hoạt động 
không chuyên trách ở thôn, tổ dân phố
</t>
    </r>
    <r>
      <rPr>
        <i/>
        <sz val="14"/>
        <color theme="1"/>
        <rFont val="Times New Roman"/>
        <family val="1"/>
      </rPr>
      <t>(Ban hành kèm theo Nghị quyết số           /2023/NQ-HĐND 
ngày     /    /2023 của HĐND tỉnh)</t>
    </r>
  </si>
  <si>
    <t>Chức danh người hoạt động không chuyên trách ở cấp xã</t>
  </si>
  <si>
    <t>Mức hỗ trợ của nhóm nhiệm vụ/tháng</t>
  </si>
  <si>
    <t>Đối với số lượng người hoạt động không chuyên trách ở cấp xã tăng thêm theo quy định tại khoản 2 Điều 33 Nghị định số 33/2023/NĐ-CP thì mức khoán quỹ phụ cấp được tính tăng thêm tương ứng bằng 1,5 lần mức lương cơ sở/01 người hoạt động không chuyên trách tăng thêm và mức khoán quỹ phụ cấp tăng thêm này được chia đều cho các chức danh tại phụ lục nêu trên</t>
  </si>
  <si>
    <t xml:space="preserve"> Chi đoàn Thanh niên cộng sản Hồ Chí Minh</t>
  </si>
  <si>
    <t>Phó Bí thư chi bộ, chi ủy viên; Phó trưởng thôn, tổ dân phố</t>
  </si>
  <si>
    <t xml:space="preserve"> Chi hội Nông dân</t>
  </si>
  <si>
    <t>Chi hội Phụ nữ</t>
  </si>
  <si>
    <t xml:space="preserve"> Chi hội Cựu chiến binh</t>
  </si>
  <si>
    <t>Khuyến khích việc kiêm nhiệm chức danh Bí thư Chi bộ đồng thời là Trưởng thôn, Tổ trưởng tổ dân phố hoặc Trưởng Ban công tác Mặt trận thôn, tổ dân phố.</t>
  </si>
  <si>
    <t>Việc kiêm nhiệm chức danh người hoạt động không chuyên trách ở thôn, tổ dân phố</t>
  </si>
  <si>
    <r>
      <t xml:space="preserve">PHỤ LỤC I
Chức danh và mức phụ cấp từng chức danh
 người hoạt động không chuyên trách ở cấp xã
</t>
    </r>
    <r>
      <rPr>
        <i/>
        <sz val="14"/>
        <color theme="1"/>
        <rFont val="Times New Roman"/>
        <family val="1"/>
      </rPr>
      <t>(Ban hành kèm theo Nghị quyết số           /2023/NQ-HĐND 
ngày     /    /2023 của HĐND tỉnh)</t>
    </r>
  </si>
  <si>
    <t>Mức phụ cấp theo từng chức danh (đơn vị tính: “lần mức lương cơ sở/chức danh/tháng”)</t>
  </si>
  <si>
    <t>Xã, phường, thị trấn loại 1</t>
  </si>
  <si>
    <t>Xã, phường, thị trấn loại 2</t>
  </si>
  <si>
    <t>Xã, phường, thị trấn loại 3</t>
  </si>
  <si>
    <t>900.000 đồng</t>
  </si>
  <si>
    <t>540.000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</si>
</sst>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4"/>
      <color theme="1"/>
      <name val="Times New Roman"/>
      <family val="1"/>
    </font>
    <font>
      <b/>
      <sz val="14"/>
      <color rgb="FF000000"/>
      <name val="Times New Roman"/>
      <family val="1"/>
    </font>
    <font>
      <sz val="14"/>
      <color rgb="FF000000"/>
      <name val="Times New Roman"/>
      <family val="1"/>
    </font>
    <font>
      <sz val="13"/>
      <color rgb="FF000000"/>
      <name val="Times New Roman"/>
      <family val="1"/>
    </font>
    <font>
      <b/>
      <sz val="14"/>
      <color theme="1"/>
      <name val="Times New Roman"/>
      <family val="1"/>
    </font>
    <font>
      <i/>
      <sz val="14"/>
      <color theme="1"/>
      <name val="Times New Roman"/>
      <family val="1"/>
    </font>
    <font>
      <sz val="14"/>
      <name val="Times New Roman"/>
      <family val="1"/>
    </font>
    <font>
      <b/>
      <sz val="12"/>
      <color theme="1"/>
      <name val="Times New Roman"/>
      <family val="1"/>
    </font>
    <font>
      <sz val="12"/>
      <color theme="1"/>
      <name val="Times New Roman"/>
      <family val="1"/>
    </font>
    <font>
      <sz val="12"/>
      <color theme="1"/>
      <name val="Calibri"/>
      <family val="2"/>
      <scheme val="minor"/>
    </font>
    <font>
      <b/>
      <sz val="12"/>
      <name val="Times New Roman"/>
      <family val="1"/>
    </font>
    <font>
      <sz val="12"/>
      <name val="Times New Roman"/>
      <family val="1"/>
    </font>
    <font>
      <b/>
      <sz val="12"/>
      <color rgb="FF000000"/>
      <name val="Times New Roman"/>
      <family val="1"/>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1"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5" fillId="0" borderId="0" xfId="0" applyFont="1" applyAlignment="1">
      <alignment horizontal="center" vertical="center"/>
    </xf>
    <xf numFmtId="0" fontId="7" fillId="2" borderId="0" xfId="0" applyFont="1" applyFill="1" applyAlignment="1">
      <alignment horizontal="center" vertical="center"/>
    </xf>
    <xf numFmtId="0" fontId="10" fillId="0" borderId="0" xfId="0" applyFont="1"/>
    <xf numFmtId="0" fontId="10" fillId="0" borderId="1" xfId="0" applyFont="1" applyBorder="1"/>
    <xf numFmtId="49" fontId="8" fillId="0" borderId="4" xfId="0" applyNumberFormat="1" applyFont="1" applyBorder="1" applyAlignment="1">
      <alignment horizontal="center" vertical="center" wrapText="1"/>
    </xf>
    <xf numFmtId="0" fontId="8" fillId="2" borderId="4" xfId="0" applyFont="1" applyFill="1" applyBorder="1" applyAlignment="1">
      <alignment horizontal="center" vertical="center"/>
    </xf>
    <xf numFmtId="164" fontId="9" fillId="2" borderId="1"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0" borderId="3" xfId="0" applyFont="1" applyBorder="1" applyAlignment="1">
      <alignment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49" fontId="12" fillId="0" borderId="2"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5" fillId="0" borderId="7" xfId="0" applyFont="1" applyBorder="1" applyAlignment="1">
      <alignment horizontal="center" vertical="center" wrapText="1"/>
    </xf>
    <xf numFmtId="49" fontId="11"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700094</xdr:colOff>
      <xdr:row>1</xdr:row>
      <xdr:rowOff>180975</xdr:rowOff>
    </xdr:from>
    <xdr:to>
      <xdr:col>1</xdr:col>
      <xdr:colOff>1431614</xdr:colOff>
      <xdr:row>1</xdr:row>
      <xdr:rowOff>180975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1047757" y="581025"/>
          <a:ext cx="7315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114299</xdr:colOff>
      <xdr:row>1</xdr:row>
      <xdr:rowOff>190500</xdr:rowOff>
    </xdr:from>
    <xdr:to>
      <xdr:col>5</xdr:col>
      <xdr:colOff>274319</xdr:colOff>
      <xdr:row>1</xdr:row>
      <xdr:rowOff>190500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4157662" y="590550"/>
          <a:ext cx="21031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148404</xdr:colOff>
      <xdr:row>1</xdr:row>
      <xdr:rowOff>257175</xdr:rowOff>
    </xdr:from>
    <xdr:to>
      <xdr:col>1</xdr:col>
      <xdr:colOff>800106</xdr:colOff>
      <xdr:row>1</xdr:row>
      <xdr:rowOff>257175</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796104" y="657225"/>
          <a:ext cx="6517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1509713</xdr:colOff>
      <xdr:row>1</xdr:row>
      <xdr:rowOff>248152</xdr:rowOff>
    </xdr:from>
    <xdr:to>
      <xdr:col>3</xdr:col>
      <xdr:colOff>1236345</xdr:colOff>
      <xdr:row>1</xdr:row>
      <xdr:rowOff>248152</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3871913" y="648202"/>
          <a:ext cx="21031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597700</xdr:colOff>
      <xdr:row>1</xdr:row>
      <xdr:rowOff>274481</xdr:rowOff>
    </xdr:from>
    <xdr:to>
      <xdr:col>1</xdr:col>
      <xdr:colOff>1474000</xdr:colOff>
      <xdr:row>1</xdr:row>
      <xdr:rowOff>274481</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1094073" y="676946"/>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1140311</xdr:colOff>
      <xdr:row>1</xdr:row>
      <xdr:rowOff>303558</xdr:rowOff>
    </xdr:from>
    <xdr:to>
      <xdr:col>3</xdr:col>
      <xdr:colOff>471699</xdr:colOff>
      <xdr:row>1</xdr:row>
      <xdr:rowOff>303558</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4212459" y="706023"/>
          <a:ext cx="19742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workbookViewId="0">
      <selection activeCell="A3" sqref="A3:F3"/>
    </sheetView>
  </sheetViews>
  <sheetFormatPr defaultRowHeight="14.25" x14ac:dyDescent="0.45"/>
  <cols>
    <col min="1" max="1" width="4.86328125" customWidth="1"/>
    <col min="2" max="2" width="36.1328125" customWidth="1"/>
    <col min="3" max="3" width="15.59765625" customWidth="1"/>
    <col min="4" max="5" width="13.59765625" customWidth="1"/>
    <col min="6" max="6" width="21.1328125" customWidth="1"/>
  </cols>
  <sheetData>
    <row r="1" spans="1:9" s="8" customFormat="1" ht="31.5" customHeight="1" x14ac:dyDescent="0.45">
      <c r="A1" s="25" t="s">
        <v>29</v>
      </c>
      <c r="B1" s="26"/>
      <c r="C1" s="25" t="s">
        <v>28</v>
      </c>
      <c r="D1" s="26"/>
      <c r="E1" s="26"/>
      <c r="F1" s="26"/>
    </row>
    <row r="2" spans="1:9" s="8" customFormat="1" ht="22.5" customHeight="1" x14ac:dyDescent="0.45">
      <c r="A2" s="26"/>
      <c r="B2" s="26"/>
      <c r="C2" s="26"/>
      <c r="D2" s="26"/>
      <c r="E2" s="26"/>
      <c r="F2" s="26"/>
    </row>
    <row r="3" spans="1:9" s="1" customFormat="1" ht="110.25" customHeight="1" x14ac:dyDescent="0.5">
      <c r="A3" s="25" t="s">
        <v>49</v>
      </c>
      <c r="B3" s="26"/>
      <c r="C3" s="26"/>
      <c r="D3" s="26"/>
      <c r="E3" s="26"/>
      <c r="F3" s="26"/>
    </row>
    <row r="4" spans="1:9" ht="62.25" customHeight="1" x14ac:dyDescent="0.45">
      <c r="A4" s="27" t="s">
        <v>0</v>
      </c>
      <c r="B4" s="27" t="s">
        <v>39</v>
      </c>
      <c r="C4" s="27" t="s">
        <v>50</v>
      </c>
      <c r="D4" s="27"/>
      <c r="E4" s="27"/>
      <c r="F4" s="27" t="s">
        <v>1</v>
      </c>
    </row>
    <row r="5" spans="1:9" ht="51" customHeight="1" x14ac:dyDescent="0.45">
      <c r="A5" s="27"/>
      <c r="B5" s="27"/>
      <c r="C5" s="23" t="s">
        <v>51</v>
      </c>
      <c r="D5" s="23" t="s">
        <v>52</v>
      </c>
      <c r="E5" s="23" t="s">
        <v>53</v>
      </c>
      <c r="F5" s="27"/>
    </row>
    <row r="6" spans="1:9" ht="30" customHeight="1" x14ac:dyDescent="0.45">
      <c r="A6" s="5" t="s">
        <v>4</v>
      </c>
      <c r="B6" s="6" t="s">
        <v>5</v>
      </c>
      <c r="C6" s="5">
        <f>SUM(C7:C11)</f>
        <v>4.5</v>
      </c>
      <c r="D6" s="5">
        <f t="shared" ref="D6:E6" si="0">SUM(D7:D11)</f>
        <v>3.7</v>
      </c>
      <c r="E6" s="5">
        <f t="shared" si="0"/>
        <v>2.9000000000000004</v>
      </c>
      <c r="F6" s="2"/>
    </row>
    <row r="7" spans="1:9" ht="32.25" customHeight="1" x14ac:dyDescent="0.45">
      <c r="A7" s="2">
        <v>1</v>
      </c>
      <c r="B7" s="7" t="s">
        <v>6</v>
      </c>
      <c r="C7" s="2">
        <v>1.5</v>
      </c>
      <c r="D7" s="2">
        <v>1.3</v>
      </c>
      <c r="E7" s="2">
        <v>1.1000000000000001</v>
      </c>
      <c r="F7" s="18"/>
    </row>
    <row r="8" spans="1:9" ht="24.75" customHeight="1" x14ac:dyDescent="0.45">
      <c r="A8" s="2">
        <v>2</v>
      </c>
      <c r="B8" s="7" t="s">
        <v>7</v>
      </c>
      <c r="C8" s="2">
        <v>0.75</v>
      </c>
      <c r="D8" s="2">
        <v>0.6</v>
      </c>
      <c r="E8" s="2">
        <v>0.45</v>
      </c>
      <c r="F8" s="3"/>
    </row>
    <row r="9" spans="1:9" ht="24.75" customHeight="1" x14ac:dyDescent="0.45">
      <c r="A9" s="2">
        <v>3</v>
      </c>
      <c r="B9" s="7" t="s">
        <v>8</v>
      </c>
      <c r="C9" s="2">
        <v>0.75</v>
      </c>
      <c r="D9" s="2">
        <v>0.6</v>
      </c>
      <c r="E9" s="2">
        <v>0.45</v>
      </c>
      <c r="F9" s="3"/>
      <c r="I9">
        <f>1.5/16</f>
        <v>9.375E-2</v>
      </c>
    </row>
    <row r="10" spans="1:9" ht="24.75" customHeight="1" x14ac:dyDescent="0.45">
      <c r="A10" s="2">
        <v>4</v>
      </c>
      <c r="B10" s="7" t="s">
        <v>9</v>
      </c>
      <c r="C10" s="2">
        <v>0.75</v>
      </c>
      <c r="D10" s="2">
        <v>0.6</v>
      </c>
      <c r="E10" s="2">
        <v>0.45</v>
      </c>
      <c r="F10" s="3"/>
    </row>
    <row r="11" spans="1:9" ht="24.75" customHeight="1" x14ac:dyDescent="0.45">
      <c r="A11" s="2">
        <v>5</v>
      </c>
      <c r="B11" s="7" t="s">
        <v>10</v>
      </c>
      <c r="C11" s="2">
        <v>0.75</v>
      </c>
      <c r="D11" s="2">
        <v>0.6</v>
      </c>
      <c r="E11" s="2">
        <v>0.45</v>
      </c>
      <c r="F11" s="3"/>
    </row>
    <row r="12" spans="1:9" ht="30" customHeight="1" x14ac:dyDescent="0.45">
      <c r="A12" s="5" t="s">
        <v>11</v>
      </c>
      <c r="B12" s="6" t="s">
        <v>12</v>
      </c>
      <c r="C12" s="5">
        <f>SUM(C13:C19)</f>
        <v>10.5</v>
      </c>
      <c r="D12" s="5">
        <f t="shared" ref="D12:E12" si="1">SUM(D13:D19)</f>
        <v>9.1</v>
      </c>
      <c r="E12" s="5">
        <f t="shared" si="1"/>
        <v>7.6999999999999993</v>
      </c>
      <c r="F12" s="2"/>
    </row>
    <row r="13" spans="1:9" ht="24" customHeight="1" x14ac:dyDescent="0.45">
      <c r="A13" s="2">
        <v>1</v>
      </c>
      <c r="B13" s="7" t="s">
        <v>13</v>
      </c>
      <c r="C13" s="2">
        <v>1.5</v>
      </c>
      <c r="D13" s="2">
        <v>1.3</v>
      </c>
      <c r="E13" s="2">
        <v>1.1000000000000001</v>
      </c>
      <c r="F13" s="3"/>
    </row>
    <row r="14" spans="1:9" ht="24" customHeight="1" x14ac:dyDescent="0.45">
      <c r="A14" s="2">
        <v>2</v>
      </c>
      <c r="B14" s="7" t="s">
        <v>14</v>
      </c>
      <c r="C14" s="2">
        <v>1.5</v>
      </c>
      <c r="D14" s="2">
        <v>1.3</v>
      </c>
      <c r="E14" s="2">
        <v>1.1000000000000001</v>
      </c>
      <c r="F14" s="3"/>
    </row>
    <row r="15" spans="1:9" ht="24" customHeight="1" x14ac:dyDescent="0.45">
      <c r="A15" s="2">
        <v>3</v>
      </c>
      <c r="B15" s="7" t="s">
        <v>15</v>
      </c>
      <c r="C15" s="2">
        <v>1.5</v>
      </c>
      <c r="D15" s="2">
        <v>1.3</v>
      </c>
      <c r="E15" s="2">
        <v>1.1000000000000001</v>
      </c>
      <c r="F15" s="3"/>
    </row>
    <row r="16" spans="1:9" ht="24" customHeight="1" x14ac:dyDescent="0.45">
      <c r="A16" s="2">
        <v>4</v>
      </c>
      <c r="B16" s="7" t="s">
        <v>16</v>
      </c>
      <c r="C16" s="2">
        <v>1.5</v>
      </c>
      <c r="D16" s="2">
        <v>1.3</v>
      </c>
      <c r="E16" s="2">
        <v>1.1000000000000001</v>
      </c>
      <c r="F16" s="3"/>
    </row>
    <row r="17" spans="1:6" ht="26.25" customHeight="1" x14ac:dyDescent="0.45">
      <c r="A17" s="2">
        <v>5</v>
      </c>
      <c r="B17" s="7" t="s">
        <v>17</v>
      </c>
      <c r="C17" s="2">
        <v>1.5</v>
      </c>
      <c r="D17" s="2">
        <v>1.3</v>
      </c>
      <c r="E17" s="2">
        <v>1.1000000000000001</v>
      </c>
      <c r="F17" s="3"/>
    </row>
    <row r="18" spans="1:6" ht="24" customHeight="1" x14ac:dyDescent="0.45">
      <c r="A18" s="2">
        <v>6</v>
      </c>
      <c r="B18" s="7" t="s">
        <v>18</v>
      </c>
      <c r="C18" s="2">
        <v>1.5</v>
      </c>
      <c r="D18" s="2">
        <v>1.3</v>
      </c>
      <c r="E18" s="2">
        <v>1.1000000000000001</v>
      </c>
      <c r="F18" s="3"/>
    </row>
    <row r="19" spans="1:6" ht="40.5" customHeight="1" x14ac:dyDescent="0.45">
      <c r="A19" s="2">
        <v>7</v>
      </c>
      <c r="B19" s="7" t="s">
        <v>19</v>
      </c>
      <c r="C19" s="2">
        <v>1.5</v>
      </c>
      <c r="D19" s="2">
        <v>1.3</v>
      </c>
      <c r="E19" s="2">
        <v>1.1000000000000001</v>
      </c>
      <c r="F19" s="3"/>
    </row>
    <row r="20" spans="1:6" ht="30" customHeight="1" x14ac:dyDescent="0.45">
      <c r="A20" s="5" t="s">
        <v>20</v>
      </c>
      <c r="B20" s="6" t="s">
        <v>21</v>
      </c>
      <c r="C20" s="5">
        <f>SUM(C21:C24)</f>
        <v>6</v>
      </c>
      <c r="D20" s="5">
        <f t="shared" ref="D20:E20" si="2">SUM(D21:D24)</f>
        <v>5.2</v>
      </c>
      <c r="E20" s="5">
        <f t="shared" si="2"/>
        <v>4.4000000000000004</v>
      </c>
      <c r="F20" s="2"/>
    </row>
    <row r="21" spans="1:6" ht="24" customHeight="1" x14ac:dyDescent="0.45">
      <c r="A21" s="2">
        <v>1</v>
      </c>
      <c r="B21" s="7" t="s">
        <v>22</v>
      </c>
      <c r="C21" s="2">
        <v>1.5</v>
      </c>
      <c r="D21" s="2">
        <v>1.3</v>
      </c>
      <c r="E21" s="2">
        <v>1.1000000000000001</v>
      </c>
      <c r="F21" s="3"/>
    </row>
    <row r="22" spans="1:6" ht="39.75" customHeight="1" x14ac:dyDescent="0.45">
      <c r="A22" s="2">
        <v>2</v>
      </c>
      <c r="B22" s="7" t="s">
        <v>23</v>
      </c>
      <c r="C22" s="2">
        <v>1.5</v>
      </c>
      <c r="D22" s="2">
        <v>1.3</v>
      </c>
      <c r="E22" s="2">
        <v>1.1000000000000001</v>
      </c>
      <c r="F22" s="3"/>
    </row>
    <row r="23" spans="1:6" ht="39.75" customHeight="1" x14ac:dyDescent="0.45">
      <c r="A23" s="2">
        <v>3</v>
      </c>
      <c r="B23" s="7" t="s">
        <v>24</v>
      </c>
      <c r="C23" s="2">
        <v>1.5</v>
      </c>
      <c r="D23" s="2">
        <v>1.3</v>
      </c>
      <c r="E23" s="2">
        <v>1.1000000000000001</v>
      </c>
      <c r="F23" s="3"/>
    </row>
    <row r="24" spans="1:6" ht="39.75" customHeight="1" x14ac:dyDescent="0.45">
      <c r="A24" s="2">
        <v>4</v>
      </c>
      <c r="B24" s="7" t="s">
        <v>25</v>
      </c>
      <c r="C24" s="2">
        <v>1.5</v>
      </c>
      <c r="D24" s="2">
        <v>1.3</v>
      </c>
      <c r="E24" s="2">
        <v>1.1000000000000001</v>
      </c>
      <c r="F24" s="3"/>
    </row>
    <row r="25" spans="1:6" ht="30" customHeight="1" x14ac:dyDescent="0.45">
      <c r="A25" s="5"/>
      <c r="B25" s="5" t="s">
        <v>26</v>
      </c>
      <c r="C25" s="5">
        <f>C20+C12+C6</f>
        <v>21</v>
      </c>
      <c r="D25" s="5">
        <f t="shared" ref="D25:E25" si="3">D20+D12+D6</f>
        <v>18</v>
      </c>
      <c r="E25" s="5">
        <f t="shared" si="3"/>
        <v>15</v>
      </c>
      <c r="F25" s="2"/>
    </row>
    <row r="26" spans="1:6" ht="92.25" customHeight="1" x14ac:dyDescent="0.45">
      <c r="A26" s="24" t="s">
        <v>41</v>
      </c>
      <c r="B26" s="24"/>
      <c r="C26" s="24"/>
      <c r="D26" s="24"/>
      <c r="E26" s="24"/>
      <c r="F26" s="24"/>
    </row>
  </sheetData>
  <mergeCells count="8">
    <mergeCell ref="A26:F26"/>
    <mergeCell ref="A1:B2"/>
    <mergeCell ref="C1:F2"/>
    <mergeCell ref="A4:A5"/>
    <mergeCell ref="B4:B5"/>
    <mergeCell ref="C4:E4"/>
    <mergeCell ref="F4:F5"/>
    <mergeCell ref="A3:F3"/>
  </mergeCells>
  <pageMargins left="0.47" right="0.27" top="0.36" bottom="0.2" header="0.3" footer="0.3"/>
  <pageSetup paperSize="9" scale="9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
  <sheetViews>
    <sheetView topLeftCell="A4" workbookViewId="0">
      <selection activeCell="A3" sqref="A3:E3"/>
    </sheetView>
  </sheetViews>
  <sheetFormatPr defaultRowHeight="17.649999999999999" x14ac:dyDescent="0.45"/>
  <cols>
    <col min="2" max="2" width="24" style="9" customWidth="1"/>
    <col min="3" max="3" width="33.265625" style="9" customWidth="1"/>
    <col min="4" max="4" width="17.73046875" style="9" customWidth="1"/>
    <col min="5" max="5" width="20.73046875" style="9" customWidth="1"/>
    <col min="6" max="12" width="0" hidden="1" customWidth="1"/>
  </cols>
  <sheetData>
    <row r="1" spans="1:11" s="8" customFormat="1" ht="31.5" customHeight="1" x14ac:dyDescent="0.45">
      <c r="A1" s="25" t="s">
        <v>27</v>
      </c>
      <c r="B1" s="25"/>
      <c r="C1" s="25" t="s">
        <v>28</v>
      </c>
      <c r="D1" s="25"/>
      <c r="E1" s="25"/>
    </row>
    <row r="2" spans="1:11" s="8" customFormat="1" ht="31.5" customHeight="1" x14ac:dyDescent="0.45">
      <c r="A2" s="25"/>
      <c r="B2" s="25"/>
      <c r="C2" s="25"/>
      <c r="D2" s="25"/>
      <c r="E2" s="25"/>
    </row>
    <row r="3" spans="1:11" s="1" customFormat="1" ht="107.25" customHeight="1" x14ac:dyDescent="0.5">
      <c r="A3" s="35" t="s">
        <v>38</v>
      </c>
      <c r="B3" s="35"/>
      <c r="C3" s="35"/>
      <c r="D3" s="35"/>
      <c r="E3" s="35"/>
    </row>
    <row r="4" spans="1:11" ht="36" customHeight="1" x14ac:dyDescent="0.45">
      <c r="A4" s="31" t="s">
        <v>0</v>
      </c>
      <c r="B4" s="31" t="s">
        <v>30</v>
      </c>
      <c r="C4" s="33" t="s">
        <v>50</v>
      </c>
      <c r="D4" s="34"/>
      <c r="E4" s="36" t="s">
        <v>48</v>
      </c>
    </row>
    <row r="5" spans="1:11" ht="172.5" customHeight="1" x14ac:dyDescent="0.45">
      <c r="A5" s="32"/>
      <c r="B5" s="32"/>
      <c r="C5" s="21" t="s">
        <v>2</v>
      </c>
      <c r="D5" s="21" t="s">
        <v>31</v>
      </c>
      <c r="E5" s="36"/>
      <c r="I5" t="e">
        <f>#REF!/#REF!</f>
        <v>#REF!</v>
      </c>
    </row>
    <row r="6" spans="1:11" s="10" customFormat="1" ht="48.75" customHeight="1" x14ac:dyDescent="0.5">
      <c r="A6" s="16">
        <v>1</v>
      </c>
      <c r="B6" s="19" t="s">
        <v>32</v>
      </c>
      <c r="C6" s="14">
        <v>2.5</v>
      </c>
      <c r="D6" s="14">
        <v>2</v>
      </c>
      <c r="E6" s="28" t="s">
        <v>47</v>
      </c>
      <c r="I6" s="10">
        <f>4.5*0.75</f>
        <v>3.375</v>
      </c>
      <c r="J6" s="10" t="e">
        <f>#REF!/#REF!</f>
        <v>#REF!</v>
      </c>
    </row>
    <row r="7" spans="1:11" s="10" customFormat="1" ht="48.75" customHeight="1" x14ac:dyDescent="0.5">
      <c r="A7" s="17">
        <v>2</v>
      </c>
      <c r="B7" s="20" t="s">
        <v>33</v>
      </c>
      <c r="C7" s="14">
        <v>2</v>
      </c>
      <c r="D7" s="14">
        <v>1.5</v>
      </c>
      <c r="E7" s="29"/>
      <c r="G7" s="10" t="e">
        <f>#REF!/#REF!</f>
        <v>#REF!</v>
      </c>
      <c r="H7" s="10" t="e">
        <f>#REF!/#REF!</f>
        <v>#REF!</v>
      </c>
      <c r="I7" s="10">
        <f>C8/C9</f>
        <v>0.25</v>
      </c>
      <c r="J7" s="10">
        <f>4.5*0.14</f>
        <v>0.63000000000000012</v>
      </c>
      <c r="K7" s="10">
        <f>D6/D9</f>
        <v>0.44444444444444442</v>
      </c>
    </row>
    <row r="8" spans="1:11" s="10" customFormat="1" ht="48.75" customHeight="1" x14ac:dyDescent="0.5">
      <c r="A8" s="16">
        <v>3</v>
      </c>
      <c r="B8" s="20" t="s">
        <v>34</v>
      </c>
      <c r="C8" s="14">
        <v>1.5</v>
      </c>
      <c r="D8" s="14">
        <v>1</v>
      </c>
      <c r="E8" s="30"/>
      <c r="G8" s="10">
        <f>4.5*0.33</f>
        <v>1.4850000000000001</v>
      </c>
      <c r="H8" s="10">
        <f>4.5*0.5</f>
        <v>2.25</v>
      </c>
      <c r="I8" s="10">
        <f>C6/C9</f>
        <v>0.41666666666666669</v>
      </c>
      <c r="J8" s="10">
        <f>4.5*0.43</f>
        <v>1.9350000000000001</v>
      </c>
      <c r="K8" s="10">
        <f>D8/D9</f>
        <v>0.22222222222222221</v>
      </c>
    </row>
    <row r="9" spans="1:11" s="10" customFormat="1" ht="36.75" customHeight="1" x14ac:dyDescent="0.5">
      <c r="A9" s="11"/>
      <c r="B9" s="13" t="s">
        <v>35</v>
      </c>
      <c r="C9" s="15">
        <f t="shared" ref="C9:D9" si="0">SUM(C6:C8)</f>
        <v>6</v>
      </c>
      <c r="D9" s="15">
        <f t="shared" si="0"/>
        <v>4.5</v>
      </c>
      <c r="E9" s="12"/>
    </row>
  </sheetData>
  <mergeCells count="8">
    <mergeCell ref="E6:E8"/>
    <mergeCell ref="A4:A5"/>
    <mergeCell ref="C4:D4"/>
    <mergeCell ref="C1:E2"/>
    <mergeCell ref="A3:E3"/>
    <mergeCell ref="A1:B2"/>
    <mergeCell ref="B4:B5"/>
    <mergeCell ref="E4:E5"/>
  </mergeCells>
  <pageMargins left="0.53" right="0.35"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tabSelected="1" topLeftCell="B1" zoomScale="71" zoomScaleNormal="71" workbookViewId="0">
      <selection activeCell="Q7" sqref="Q7"/>
    </sheetView>
  </sheetViews>
  <sheetFormatPr defaultRowHeight="14.25" x14ac:dyDescent="0.45"/>
  <cols>
    <col min="1" max="1" width="7.3984375" customWidth="1"/>
    <col min="2" max="2" width="33.59765625" customWidth="1"/>
    <col min="3" max="3" width="40.3984375" customWidth="1"/>
    <col min="4" max="4" width="17" customWidth="1"/>
    <col min="5" max="5" width="11.73046875" customWidth="1"/>
  </cols>
  <sheetData>
    <row r="1" spans="1:5" s="8" customFormat="1" ht="31.5" customHeight="1" x14ac:dyDescent="0.45">
      <c r="A1" s="25" t="s">
        <v>29</v>
      </c>
      <c r="B1" s="26"/>
      <c r="C1" s="25" t="s">
        <v>28</v>
      </c>
      <c r="D1" s="26"/>
      <c r="E1" s="26"/>
    </row>
    <row r="2" spans="1:5" s="8" customFormat="1" ht="31.5" customHeight="1" x14ac:dyDescent="0.45">
      <c r="A2" s="26"/>
      <c r="B2" s="26"/>
      <c r="C2" s="26"/>
      <c r="D2" s="26"/>
      <c r="E2" s="26"/>
    </row>
    <row r="3" spans="1:5" s="1" customFormat="1" ht="81" customHeight="1" x14ac:dyDescent="0.5">
      <c r="A3" s="25" t="s">
        <v>37</v>
      </c>
      <c r="B3" s="26"/>
      <c r="C3" s="26"/>
      <c r="D3" s="26"/>
      <c r="E3" s="26"/>
    </row>
    <row r="4" spans="1:5" ht="63" customHeight="1" x14ac:dyDescent="0.45">
      <c r="A4" s="27" t="s">
        <v>0</v>
      </c>
      <c r="B4" s="27" t="s">
        <v>36</v>
      </c>
      <c r="C4" s="27" t="s">
        <v>40</v>
      </c>
      <c r="D4" s="27"/>
      <c r="E4" s="27" t="s">
        <v>1</v>
      </c>
    </row>
    <row r="5" spans="1:5" ht="156" customHeight="1" x14ac:dyDescent="0.45">
      <c r="A5" s="27"/>
      <c r="B5" s="27"/>
      <c r="C5" s="4" t="s">
        <v>2</v>
      </c>
      <c r="D5" s="4" t="s">
        <v>3</v>
      </c>
      <c r="E5" s="27"/>
    </row>
    <row r="6" spans="1:5" ht="51" customHeight="1" x14ac:dyDescent="0.45">
      <c r="A6" s="2">
        <v>1</v>
      </c>
      <c r="B6" s="3" t="s">
        <v>43</v>
      </c>
      <c r="C6" s="22" t="s">
        <v>54</v>
      </c>
      <c r="D6" s="22" t="s">
        <v>55</v>
      </c>
      <c r="E6" s="3"/>
    </row>
    <row r="7" spans="1:5" ht="56.25" customHeight="1" x14ac:dyDescent="0.45">
      <c r="A7" s="2">
        <v>2</v>
      </c>
      <c r="B7" s="3" t="s">
        <v>42</v>
      </c>
      <c r="C7" s="22" t="s">
        <v>54</v>
      </c>
      <c r="D7" s="22" t="s">
        <v>55</v>
      </c>
      <c r="E7" s="3"/>
    </row>
    <row r="8" spans="1:5" ht="50.25" customHeight="1" x14ac:dyDescent="0.45">
      <c r="A8" s="2">
        <v>3</v>
      </c>
      <c r="B8" s="3" t="s">
        <v>45</v>
      </c>
      <c r="C8" s="22" t="s">
        <v>54</v>
      </c>
      <c r="D8" s="22" t="s">
        <v>55</v>
      </c>
      <c r="E8" s="3"/>
    </row>
    <row r="9" spans="1:5" ht="50.25" customHeight="1" x14ac:dyDescent="0.45">
      <c r="A9" s="2">
        <v>4</v>
      </c>
      <c r="B9" s="3" t="s">
        <v>44</v>
      </c>
      <c r="C9" s="22" t="s">
        <v>54</v>
      </c>
      <c r="D9" s="22" t="s">
        <v>55</v>
      </c>
      <c r="E9" s="3"/>
    </row>
    <row r="10" spans="1:5" ht="50.25" customHeight="1" x14ac:dyDescent="0.45">
      <c r="A10" s="2">
        <v>5</v>
      </c>
      <c r="B10" s="3" t="s">
        <v>46</v>
      </c>
      <c r="C10" s="22" t="s">
        <v>54</v>
      </c>
      <c r="D10" s="22" t="s">
        <v>55</v>
      </c>
      <c r="E10" s="2"/>
    </row>
  </sheetData>
  <mergeCells count="7">
    <mergeCell ref="A1:B2"/>
    <mergeCell ref="C1:E2"/>
    <mergeCell ref="A3:E3"/>
    <mergeCell ref="A4:A5"/>
    <mergeCell ref="B4:B5"/>
    <mergeCell ref="C4:D4"/>
    <mergeCell ref="E4:E5"/>
  </mergeCells>
  <pageMargins left="0.48" right="0.23" top="0.24" bottom="0.2" header="0.23" footer="0.2"/>
  <pageSetup paperSize="9" scale="85"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Người hoạt động KCT cấp xã</vt:lpstr>
      <vt:lpstr>Người hoạt động KCT thôn TDP</vt:lpstr>
      <vt:lpstr>Nhiệm vụ ở thôn TDP</vt:lpstr>
      <vt:lpstr>Sheet1</vt:lpstr>
      <vt:lpstr>'Người hoạt động KCT cấp xã'!Print_Titles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HD</dc:creator>
  <cp:lastModifiedBy>Bui Hong Linh</cp:lastModifiedBy>
  <cp:lastPrinted>2023-06-29T02:36:30Z</cp:lastPrinted>
  <dcterms:created xsi:type="dcterms:W3CDTF">2023-06-21T04:11:33Z</dcterms:created>
  <dcterms:modified xsi:type="dcterms:W3CDTF">2023-07-13T09:40:37Z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777170b1c992443d85257b1605549db0.psdsxs" Id="R7114c536214d4f35" /></Relationships>
</file>